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0" windowWidth="7365" windowHeight="90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<sst xmlns="http://schemas.openxmlformats.org/spreadsheetml/2006/main" count="542" uniqueCount="181">
  <si>
    <t>№</t>
  </si>
  <si>
    <t>ЗП</t>
  </si>
  <si>
    <t>Ид.ч.</t>
  </si>
  <si>
    <t>%</t>
  </si>
  <si>
    <t>об.ч.</t>
  </si>
  <si>
    <t>м2</t>
  </si>
  <si>
    <t>обект+об.ч.</t>
  </si>
  <si>
    <t>антре, стая с кухненски ъгъл, санитарен възел, тераса
anteroom, livingroom with kitchenette, bathroom/WC,balcony</t>
  </si>
  <si>
    <t>Difference</t>
  </si>
  <si>
    <t>m2</t>
  </si>
  <si>
    <t xml:space="preserve">С 9 - </t>
  </si>
  <si>
    <t>Этаж</t>
  </si>
  <si>
    <t>Номер апартамента</t>
  </si>
  <si>
    <t>Вид</t>
  </si>
  <si>
    <t>Наименование</t>
  </si>
  <si>
    <t>Кол-во спален</t>
  </si>
  <si>
    <t>уровень этажа+6.20</t>
  </si>
  <si>
    <t xml:space="preserve">горы
</t>
  </si>
  <si>
    <t>бассейн-море</t>
  </si>
  <si>
    <t>бассейн</t>
  </si>
  <si>
    <t>бассейн-горы</t>
  </si>
  <si>
    <t>Статус</t>
  </si>
  <si>
    <t>резерв</t>
  </si>
  <si>
    <t>прихожая, гостиная с кухней, спальня, санитарный узел, террасa</t>
  </si>
  <si>
    <t xml:space="preserve">прихожая, комната с кухней, санитарный узел, терраса
</t>
  </si>
  <si>
    <t xml:space="preserve">прихожая, комната с кухней, санитарный узел
</t>
  </si>
  <si>
    <t xml:space="preserve">С 1 -апартамент
</t>
  </si>
  <si>
    <t xml:space="preserve">С 2 - апартамент
</t>
  </si>
  <si>
    <t>С 3 - студия</t>
  </si>
  <si>
    <t xml:space="preserve">С 4 - апартамент
</t>
  </si>
  <si>
    <t xml:space="preserve">С 5 - апартамент
</t>
  </si>
  <si>
    <t>С 6 - студия</t>
  </si>
  <si>
    <t>С 8 -  студия</t>
  </si>
  <si>
    <t>С 10 - студия</t>
  </si>
  <si>
    <t>С 11 - студия</t>
  </si>
  <si>
    <t>С 12 - апартамент</t>
  </si>
  <si>
    <t>С 13 - студия</t>
  </si>
  <si>
    <t>С 14 - апартамент</t>
  </si>
  <si>
    <t>С 15 - апартамент</t>
  </si>
  <si>
    <t>С 16 - студия</t>
  </si>
  <si>
    <t>№ 105 - студия</t>
  </si>
  <si>
    <t>№ 108 - студия</t>
  </si>
  <si>
    <t>№ 114 - студия</t>
  </si>
  <si>
    <t>№ 205 - студия</t>
  </si>
  <si>
    <t>№ 208- студия</t>
  </si>
  <si>
    <t>№ 215- студия</t>
  </si>
  <si>
    <t>№ 218- студия</t>
  </si>
  <si>
    <t>№ 305 - студия</t>
  </si>
  <si>
    <t>№ 308- студия</t>
  </si>
  <si>
    <t>№ 315- студия</t>
  </si>
  <si>
    <t>№ 318- студия</t>
  </si>
  <si>
    <t>№ 406 - студия</t>
  </si>
  <si>
    <t>№ 409- студия</t>
  </si>
  <si>
    <t>№ 417- студия</t>
  </si>
  <si>
    <t>№ 420- студия</t>
  </si>
  <si>
    <t>№ 506 - студия</t>
  </si>
  <si>
    <t>№ 507 - студия</t>
  </si>
  <si>
    <t>№ 508- студия</t>
  </si>
  <si>
    <t>№ 516- студия</t>
  </si>
  <si>
    <t>№ 517- студия</t>
  </si>
  <si>
    <t>№ 518- студия</t>
  </si>
  <si>
    <t>№ 601 A - студия</t>
  </si>
  <si>
    <t>№ 603- студия</t>
  </si>
  <si>
    <t>№ 604- студия</t>
  </si>
  <si>
    <t>№ 606-студия</t>
  </si>
  <si>
    <t>№ 607- студия</t>
  </si>
  <si>
    <t>№ 608 A - студия</t>
  </si>
  <si>
    <t>№ 609-  студия</t>
  </si>
  <si>
    <t>№ 610- студия</t>
  </si>
  <si>
    <t xml:space="preserve">С 7 - апартамент
</t>
  </si>
  <si>
    <t>С 17 - апартамент</t>
  </si>
  <si>
    <t>С 18 - апартамент</t>
  </si>
  <si>
    <t>№ 101 - апартамент</t>
  </si>
  <si>
    <t>№ 102 - апартамент</t>
  </si>
  <si>
    <t>№ 103 - апартамент</t>
  </si>
  <si>
    <t>№ 104- апартамент</t>
  </si>
  <si>
    <t>№ 106 - апартамент</t>
  </si>
  <si>
    <t>№ 107 - апартамент</t>
  </si>
  <si>
    <t>№ 109- апартамент</t>
  </si>
  <si>
    <t>№ 109 A - апартамент</t>
  </si>
  <si>
    <t>№ 110 A - апартамент</t>
  </si>
  <si>
    <t>№ 111 A - апартамент</t>
  </si>
  <si>
    <t>№ 110 - апартамент</t>
  </si>
  <si>
    <t>№ 112 - апартамент</t>
  </si>
  <si>
    <t>№ 113 - апартамент</t>
  </si>
  <si>
    <t>№ 115- апартамент</t>
  </si>
  <si>
    <t>№ 116 - апартамент</t>
  </si>
  <si>
    <t>№ 117 - апартамент</t>
  </si>
  <si>
    <t>№ 118 - апартамент</t>
  </si>
  <si>
    <t>№ 201 - апартамент</t>
  </si>
  <si>
    <t>№ 202 - апартамент</t>
  </si>
  <si>
    <t>№ 203 - апартаментt</t>
  </si>
  <si>
    <t>№ 204 - апартамент</t>
  </si>
  <si>
    <t>№ 206 - апартамент</t>
  </si>
  <si>
    <t>№ 207 - апартамент</t>
  </si>
  <si>
    <t>№ 209 - апартамент</t>
  </si>
  <si>
    <t>№ 210 - апартамент</t>
  </si>
  <si>
    <t>№ 211 - апартамент</t>
  </si>
  <si>
    <t>№ 212 - апартамент</t>
  </si>
  <si>
    <t>№ 213 - апартамент</t>
  </si>
  <si>
    <t>№ 214 - апартамент</t>
  </si>
  <si>
    <t>№ 216 - апартамент</t>
  </si>
  <si>
    <t>№ 217 - апартамент</t>
  </si>
  <si>
    <t>№ 219 - апартамент</t>
  </si>
  <si>
    <t>№ 220- апартамент</t>
  </si>
  <si>
    <t>№ 221 - апартамент</t>
  </si>
  <si>
    <t>№ 222 - апартамент</t>
  </si>
  <si>
    <t>№ 301 - апартамент</t>
  </si>
  <si>
    <t>№ 302 - апартамент</t>
  </si>
  <si>
    <t>№ 303 - апартамент</t>
  </si>
  <si>
    <t>№ 304 - апартамент</t>
  </si>
  <si>
    <t>№ 306 - апартамент</t>
  </si>
  <si>
    <t>№ 307 - апартамент</t>
  </si>
  <si>
    <t>№ 309 - апартамент</t>
  </si>
  <si>
    <t>№ 310 - апартамент</t>
  </si>
  <si>
    <t>№ 311 - апартамент</t>
  </si>
  <si>
    <t>№ 312 - апартамент</t>
  </si>
  <si>
    <t>№ 313 - апартамент</t>
  </si>
  <si>
    <t>№ 314 - апартамент</t>
  </si>
  <si>
    <t>№ 316 - апартамент</t>
  </si>
  <si>
    <t>№ 317 - апартамент</t>
  </si>
  <si>
    <t>№ 319 - апартамент</t>
  </si>
  <si>
    <t>№ 320- апартамент</t>
  </si>
  <si>
    <t>№ 321 -апартамент</t>
  </si>
  <si>
    <t>№ 322 - апартамент</t>
  </si>
  <si>
    <t>№401 - апартамент</t>
  </si>
  <si>
    <t>№402 - апартамент</t>
  </si>
  <si>
    <t>№ 403 - апартамент</t>
  </si>
  <si>
    <t>№ 404 - апартамент</t>
  </si>
  <si>
    <t>№ 405 - апартамент</t>
  </si>
  <si>
    <t>№ 407 - апартамент</t>
  </si>
  <si>
    <t>№ 408 - апартамент</t>
  </si>
  <si>
    <t>№ 410 - апартамент</t>
  </si>
  <si>
    <t>№ 411 - апартамент</t>
  </si>
  <si>
    <t>№ 412 - апартамент</t>
  </si>
  <si>
    <t>№413 - апартамент</t>
  </si>
  <si>
    <t>№ 414 - апартамент</t>
  </si>
  <si>
    <t>№ 415 - апартамент</t>
  </si>
  <si>
    <t>№ 416 - апартамент</t>
  </si>
  <si>
    <t>№ 418 - апартамент</t>
  </si>
  <si>
    <t>№ 419 - апартамент</t>
  </si>
  <si>
    <t>№ 421 - апартамент</t>
  </si>
  <si>
    <t>№ 422- апартамент</t>
  </si>
  <si>
    <t>№ 423 - апартамент</t>
  </si>
  <si>
    <t>№ 424 - апартамент</t>
  </si>
  <si>
    <t>№501 - апартамент</t>
  </si>
  <si>
    <t>№502 - апартамент</t>
  </si>
  <si>
    <t>№ 503 - апартамент</t>
  </si>
  <si>
    <t>№ 504 - апартамент</t>
  </si>
  <si>
    <t>№ 505 - апартамент</t>
  </si>
  <si>
    <t>№ 509 - апартамент</t>
  </si>
  <si>
    <t>№ 510 - апартамент</t>
  </si>
  <si>
    <t>№ 511 - апартамент</t>
  </si>
  <si>
    <t>№512 - апартамент</t>
  </si>
  <si>
    <t>№ 513 - апартамент</t>
  </si>
  <si>
    <t>№ 515 - апартамент</t>
  </si>
  <si>
    <t>№ 519 - апартамент</t>
  </si>
  <si>
    <t>№ 520- апартамент</t>
  </si>
  <si>
    <t>№ 521- апартамент</t>
  </si>
  <si>
    <t>№ 522 - апартамент</t>
  </si>
  <si>
    <t>№ 601- апартамент</t>
  </si>
  <si>
    <t>№ 602- апартамент</t>
  </si>
  <si>
    <t>№ 604A - апартамент</t>
  </si>
  <si>
    <t>№ 605 - мезонет</t>
  </si>
  <si>
    <t>№ 608- апартамент</t>
  </si>
  <si>
    <t>Общ.площадь м²</t>
  </si>
  <si>
    <t>Площадь м²</t>
  </si>
  <si>
    <t>Общ.части %</t>
  </si>
  <si>
    <t>Цена 
Акция    м²       Евро</t>
  </si>
  <si>
    <t>Цена</t>
  </si>
  <si>
    <t>Цена          м²                 Евро</t>
  </si>
  <si>
    <t>Уровень этажа-3.40</t>
  </si>
  <si>
    <t>Уровень этажа ±0.00</t>
  </si>
  <si>
    <t>Уровень этажа +3.40</t>
  </si>
  <si>
    <t>Уровень этажа +9.00</t>
  </si>
  <si>
    <t>Уровень этажа+11.80</t>
  </si>
  <si>
    <t>Уровень этажа+14.60</t>
  </si>
  <si>
    <t>№ 111 -
 студио-стая/studio-room</t>
  </si>
  <si>
    <t>№ 514 - апартамент</t>
  </si>
  <si>
    <t>ЛОТ 223</t>
  </si>
  <si>
    <r>
      <t xml:space="preserve"> 1 уровень 186,65 м</t>
    </r>
    <r>
      <rPr>
        <sz val="11"/>
        <color indexed="8"/>
        <rFont val="Calibri"/>
        <family val="2"/>
      </rPr>
      <t>²</t>
    </r>
    <r>
      <rPr>
        <sz val="11"/>
        <color indexed="8"/>
        <rFont val="Calibri"/>
        <family val="2"/>
      </rPr>
      <t>, 2 уровень 82,95  м²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</si>
</sst>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00"/>
    <numFmt numFmtId="181" formatCode="#,##0.0"/>
    <numFmt numFmtId="182" formatCode="#,##0\ [$€-1]"/>
  </numFmts>
  <fonts count="27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5" fillId="7" borderId="10" xfId="20" applyNumberFormat="1" applyBorder="1" applyAlignment="1">
      <alignment horizontal="center" vertical="center"/>
    </xf>
    <xf numFmtId="4" fontId="5" fillId="7" borderId="10" xfId="20" applyNumberFormat="1" applyBorder="1" applyAlignment="1">
      <alignment horizontal="center" vertical="center" wrapText="1"/>
    </xf>
    <xf numFmtId="3" fontId="5" fillId="7" borderId="10" xfId="20" applyNumberFormat="1" applyBorder="1" applyAlignment="1">
      <alignment horizontal="center" vertical="center" wrapText="1"/>
    </xf>
    <xf numFmtId="4" fontId="5" fillId="7" borderId="10" xfId="20" applyNumberFormat="1" applyBorder="1" applyAlignment="1">
      <alignment horizontal="center" vertical="center"/>
    </xf>
    <xf numFmtId="180" fontId="5" fillId="7" borderId="10" xfId="20" applyNumberFormat="1" applyBorder="1" applyAlignment="1">
      <alignment horizontal="center" vertical="center"/>
    </xf>
    <xf numFmtId="4" fontId="5" fillId="7" borderId="11" xfId="20" applyNumberFormat="1" applyBorder="1" applyAlignment="1">
      <alignment horizontal="center" vertical="center"/>
    </xf>
    <xf numFmtId="0" fontId="7" fillId="7" borderId="12" xfId="20" applyFont="1" applyBorder="1" applyAlignment="1">
      <alignment horizontal="center"/>
    </xf>
    <xf numFmtId="0" fontId="7" fillId="7" borderId="13" xfId="20" applyFont="1" applyBorder="1" applyAlignment="1">
      <alignment horizontal="center"/>
    </xf>
    <xf numFmtId="0" fontId="7" fillId="7" borderId="14" xfId="20" applyFont="1" applyBorder="1" applyAlignment="1">
      <alignment horizontal="center"/>
    </xf>
    <xf numFmtId="0" fontId="7" fillId="7" borderId="15" xfId="20" applyFont="1" applyBorder="1" applyAlignment="1">
      <alignment horizontal="center"/>
    </xf>
    <xf numFmtId="0" fontId="7" fillId="7" borderId="16" xfId="20" applyFont="1" applyBorder="1" applyAlignment="1">
      <alignment horizontal="center"/>
    </xf>
    <xf numFmtId="0" fontId="7" fillId="7" borderId="17" xfId="20" applyFont="1" applyBorder="1" applyAlignment="1">
      <alignment horizontal="center"/>
    </xf>
    <xf numFmtId="1" fontId="6" fillId="19" borderId="10" xfId="38" applyNumberFormat="1" applyBorder="1" applyAlignment="1">
      <alignment horizontal="center" vertical="center"/>
    </xf>
    <xf numFmtId="4" fontId="6" fillId="19" borderId="10" xfId="38" applyNumberFormat="1" applyBorder="1" applyAlignment="1">
      <alignment horizontal="center" vertical="center"/>
    </xf>
    <xf numFmtId="3" fontId="6" fillId="19" borderId="10" xfId="38" applyNumberFormat="1" applyBorder="1" applyAlignment="1">
      <alignment horizontal="center" vertical="center"/>
    </xf>
    <xf numFmtId="4" fontId="6" fillId="19" borderId="10" xfId="38" applyNumberFormat="1" applyBorder="1" applyAlignment="1">
      <alignment horizontal="center" vertical="center" wrapText="1"/>
    </xf>
    <xf numFmtId="180" fontId="6" fillId="19" borderId="10" xfId="38" applyNumberFormat="1" applyBorder="1" applyAlignment="1">
      <alignment horizontal="center" vertical="center"/>
    </xf>
    <xf numFmtId="4" fontId="6" fillId="19" borderId="11" xfId="38" applyNumberFormat="1" applyBorder="1" applyAlignment="1">
      <alignment horizontal="center" vertical="center"/>
    </xf>
    <xf numFmtId="3" fontId="6" fillId="19" borderId="10" xfId="38" applyNumberFormat="1" applyBorder="1" applyAlignment="1">
      <alignment horizontal="center" vertical="center" wrapText="1"/>
    </xf>
    <xf numFmtId="0" fontId="6" fillId="19" borderId="10" xfId="38" applyBorder="1" applyAlignment="1">
      <alignment horizontal="center" vertical="center"/>
    </xf>
    <xf numFmtId="182" fontId="5" fillId="7" borderId="11" xfId="20" applyNumberFormat="1" applyBorder="1" applyAlignment="1">
      <alignment horizontal="center" vertical="center"/>
    </xf>
    <xf numFmtId="182" fontId="6" fillId="19" borderId="11" xfId="38" applyNumberFormat="1" applyBorder="1" applyAlignment="1">
      <alignment horizontal="center" vertical="center"/>
    </xf>
    <xf numFmtId="182" fontId="6" fillId="19" borderId="10" xfId="38" applyNumberFormat="1" applyBorder="1" applyAlignment="1">
      <alignment horizontal="center" vertical="center"/>
    </xf>
    <xf numFmtId="4" fontId="9" fillId="7" borderId="10" xfId="2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6" fillId="19" borderId="10" xfId="38" applyNumberFormat="1" applyFont="1" applyBorder="1" applyAlignment="1">
      <alignment horizontal="center" vertical="center"/>
    </xf>
    <xf numFmtId="1" fontId="8" fillId="7" borderId="10" xfId="38" applyNumberFormat="1" applyFont="1" applyFill="1" applyBorder="1" applyAlignment="1">
      <alignment horizontal="center" vertical="center"/>
    </xf>
    <xf numFmtId="4" fontId="8" fillId="7" borderId="10" xfId="38" applyNumberFormat="1" applyFont="1" applyFill="1" applyBorder="1" applyAlignment="1">
      <alignment horizontal="center" vertical="center" wrapText="1"/>
    </xf>
    <xf numFmtId="3" fontId="8" fillId="7" borderId="10" xfId="38" applyNumberFormat="1" applyFont="1" applyFill="1" applyBorder="1" applyAlignment="1">
      <alignment horizontal="center" vertical="center" wrapText="1"/>
    </xf>
    <xf numFmtId="4" fontId="8" fillId="7" borderId="10" xfId="38" applyNumberFormat="1" applyFont="1" applyFill="1" applyBorder="1" applyAlignment="1">
      <alignment horizontal="center" vertical="center"/>
    </xf>
    <xf numFmtId="180" fontId="8" fillId="7" borderId="10" xfId="38" applyNumberFormat="1" applyFont="1" applyFill="1" applyBorder="1" applyAlignment="1">
      <alignment horizontal="center" vertical="center"/>
    </xf>
    <xf numFmtId="4" fontId="8" fillId="7" borderId="11" xfId="38" applyNumberFormat="1" applyFont="1" applyFill="1" applyBorder="1" applyAlignment="1">
      <alignment horizontal="center" vertical="center"/>
    </xf>
    <xf numFmtId="182" fontId="8" fillId="7" borderId="11" xfId="38" applyNumberFormat="1" applyFont="1" applyFill="1" applyBorder="1" applyAlignment="1">
      <alignment horizontal="center" vertical="center"/>
    </xf>
    <xf numFmtId="182" fontId="8" fillId="7" borderId="10" xfId="38" applyNumberFormat="1" applyFont="1" applyFill="1" applyBorder="1" applyAlignment="1">
      <alignment horizontal="center" vertical="center"/>
    </xf>
    <xf numFmtId="1" fontId="8" fillId="7" borderId="10" xfId="20" applyNumberFormat="1" applyFont="1" applyFill="1" applyBorder="1" applyAlignment="1">
      <alignment horizontal="center" vertical="center"/>
    </xf>
    <xf numFmtId="4" fontId="8" fillId="7" borderId="10" xfId="20" applyNumberFormat="1" applyFont="1" applyFill="1" applyBorder="1" applyAlignment="1">
      <alignment horizontal="center" vertical="center" wrapText="1"/>
    </xf>
    <xf numFmtId="3" fontId="8" fillId="7" borderId="10" xfId="20" applyNumberFormat="1" applyFont="1" applyFill="1" applyBorder="1" applyAlignment="1">
      <alignment horizontal="center" vertical="center" wrapText="1"/>
    </xf>
    <xf numFmtId="4" fontId="8" fillId="7" borderId="10" xfId="20" applyNumberFormat="1" applyFont="1" applyFill="1" applyBorder="1" applyAlignment="1">
      <alignment horizontal="center" vertical="center"/>
    </xf>
    <xf numFmtId="180" fontId="8" fillId="7" borderId="10" xfId="20" applyNumberFormat="1" applyFont="1" applyFill="1" applyBorder="1" applyAlignment="1">
      <alignment horizontal="center" vertical="center"/>
    </xf>
    <xf numFmtId="4" fontId="8" fillId="7" borderId="11" xfId="20" applyNumberFormat="1" applyFont="1" applyFill="1" applyBorder="1" applyAlignment="1">
      <alignment horizontal="center" vertical="center"/>
    </xf>
    <xf numFmtId="182" fontId="8" fillId="7" borderId="11" xfId="20" applyNumberFormat="1" applyFont="1" applyFill="1" applyBorder="1" applyAlignment="1">
      <alignment horizontal="center" vertical="center"/>
    </xf>
    <xf numFmtId="182" fontId="8" fillId="7" borderId="10" xfId="20" applyNumberFormat="1" applyFont="1" applyFill="1" applyBorder="1" applyAlignment="1">
      <alignment horizontal="center" vertical="center"/>
    </xf>
    <xf numFmtId="1" fontId="6" fillId="19" borderId="10" xfId="20" applyNumberFormat="1" applyFont="1" applyFill="1" applyBorder="1" applyAlignment="1">
      <alignment horizontal="center" vertical="center"/>
    </xf>
    <xf numFmtId="4" fontId="6" fillId="19" borderId="10" xfId="20" applyNumberFormat="1" applyFont="1" applyFill="1" applyBorder="1" applyAlignment="1">
      <alignment horizontal="center" vertical="center" wrapText="1"/>
    </xf>
    <xf numFmtId="3" fontId="6" fillId="19" borderId="10" xfId="20" applyNumberFormat="1" applyFont="1" applyFill="1" applyBorder="1" applyAlignment="1">
      <alignment horizontal="center" vertical="center" wrapText="1"/>
    </xf>
    <xf numFmtId="4" fontId="6" fillId="19" borderId="10" xfId="20" applyNumberFormat="1" applyFont="1" applyFill="1" applyBorder="1" applyAlignment="1">
      <alignment horizontal="center" vertical="center"/>
    </xf>
    <xf numFmtId="180" fontId="6" fillId="19" borderId="10" xfId="20" applyNumberFormat="1" applyFont="1" applyFill="1" applyBorder="1" applyAlignment="1">
      <alignment horizontal="center" vertical="center"/>
    </xf>
    <xf numFmtId="4" fontId="6" fillId="19" borderId="11" xfId="20" applyNumberFormat="1" applyFont="1" applyFill="1" applyBorder="1" applyAlignment="1">
      <alignment horizontal="center" vertical="center"/>
    </xf>
    <xf numFmtId="182" fontId="6" fillId="19" borderId="11" xfId="20" applyNumberFormat="1" applyFont="1" applyFill="1" applyBorder="1" applyAlignment="1">
      <alignment horizontal="center" vertical="center"/>
    </xf>
    <xf numFmtId="182" fontId="6" fillId="19" borderId="10" xfId="20" applyNumberFormat="1" applyFont="1" applyFill="1" applyBorder="1" applyAlignment="1">
      <alignment horizontal="center" vertical="center"/>
    </xf>
    <xf numFmtId="4" fontId="6" fillId="19" borderId="10" xfId="38" applyNumberFormat="1" applyFont="1" applyFill="1" applyBorder="1" applyAlignment="1">
      <alignment horizontal="center" vertical="center"/>
    </xf>
    <xf numFmtId="3" fontId="8" fillId="7" borderId="10" xfId="38" applyNumberFormat="1" applyFont="1" applyFill="1" applyBorder="1" applyAlignment="1">
      <alignment horizontal="center" vertical="center"/>
    </xf>
    <xf numFmtId="4" fontId="9" fillId="5" borderId="10" xfId="2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/>
    </xf>
    <xf numFmtId="182" fontId="8" fillId="7" borderId="11" xfId="20" applyNumberFormat="1" applyFont="1" applyBorder="1" applyAlignment="1">
      <alignment horizontal="center" vertical="center"/>
    </xf>
    <xf numFmtId="182" fontId="8" fillId="7" borderId="10" xfId="20" applyNumberFormat="1" applyFont="1" applyBorder="1" applyAlignment="1">
      <alignment horizontal="center" vertical="center"/>
    </xf>
    <xf numFmtId="4" fontId="8" fillId="7" borderId="10" xfId="20" applyNumberFormat="1" applyFont="1" applyBorder="1" applyAlignment="1">
      <alignment horizontal="center" vertical="center"/>
    </xf>
    <xf numFmtId="1" fontId="8" fillId="7" borderId="10" xfId="20" applyNumberFormat="1" applyFont="1" applyBorder="1" applyAlignment="1">
      <alignment horizontal="center" vertical="center"/>
    </xf>
    <xf numFmtId="4" fontId="8" fillId="7" borderId="10" xfId="20" applyNumberFormat="1" applyFont="1" applyBorder="1" applyAlignment="1">
      <alignment horizontal="center" vertical="center" wrapText="1"/>
    </xf>
    <xf numFmtId="3" fontId="8" fillId="7" borderId="10" xfId="20" applyNumberFormat="1" applyFont="1" applyBorder="1" applyAlignment="1">
      <alignment horizontal="center" vertical="center" wrapText="1"/>
    </xf>
    <xf numFmtId="180" fontId="8" fillId="7" borderId="10" xfId="20" applyNumberFormat="1" applyFont="1" applyBorder="1" applyAlignment="1">
      <alignment horizontal="center" vertical="center"/>
    </xf>
    <xf numFmtId="4" fontId="8" fillId="7" borderId="11" xfId="20" applyNumberFormat="1" applyFont="1" applyBorder="1" applyAlignment="1">
      <alignment horizontal="center" vertical="center"/>
    </xf>
    <xf numFmtId="3" fontId="6" fillId="19" borderId="10" xfId="20" applyNumberFormat="1" applyFont="1" applyFill="1" applyBorder="1" applyAlignment="1">
      <alignment horizontal="center" vertical="center"/>
    </xf>
    <xf numFmtId="4" fontId="6" fillId="19" borderId="10" xfId="38" applyNumberFormat="1" applyFill="1" applyBorder="1" applyAlignment="1">
      <alignment horizontal="center" vertical="center"/>
    </xf>
    <xf numFmtId="3" fontId="8" fillId="7" borderId="10" xfId="20" applyNumberFormat="1" applyFont="1" applyBorder="1" applyAlignment="1">
      <alignment horizontal="center" vertical="center"/>
    </xf>
    <xf numFmtId="4" fontId="8" fillId="7" borderId="16" xfId="20" applyNumberFormat="1" applyFont="1" applyBorder="1" applyAlignment="1">
      <alignment horizontal="center" vertical="center" wrapText="1"/>
    </xf>
    <xf numFmtId="3" fontId="8" fillId="7" borderId="16" xfId="20" applyNumberFormat="1" applyFont="1" applyBorder="1" applyAlignment="1">
      <alignment horizontal="center" vertical="center" wrapText="1"/>
    </xf>
    <xf numFmtId="1" fontId="5" fillId="7" borderId="10" xfId="20" applyNumberFormat="1" applyFill="1" applyBorder="1" applyAlignment="1">
      <alignment horizontal="center" vertical="center"/>
    </xf>
    <xf numFmtId="4" fontId="5" fillId="7" borderId="10" xfId="20" applyNumberFormat="1" applyFill="1" applyBorder="1" applyAlignment="1">
      <alignment horizontal="center" vertical="center" wrapText="1"/>
    </xf>
    <xf numFmtId="3" fontId="5" fillId="7" borderId="10" xfId="20" applyNumberFormat="1" applyFill="1" applyBorder="1" applyAlignment="1">
      <alignment horizontal="center" vertical="center" wrapText="1"/>
    </xf>
    <xf numFmtId="4" fontId="5" fillId="7" borderId="10" xfId="20" applyNumberFormat="1" applyFill="1" applyBorder="1" applyAlignment="1">
      <alignment horizontal="center" vertical="center"/>
    </xf>
    <xf numFmtId="180" fontId="5" fillId="7" borderId="10" xfId="20" applyNumberFormat="1" applyFill="1" applyBorder="1" applyAlignment="1">
      <alignment horizontal="center" vertical="center"/>
    </xf>
    <xf numFmtId="4" fontId="5" fillId="7" borderId="11" xfId="20" applyNumberFormat="1" applyFill="1" applyBorder="1" applyAlignment="1">
      <alignment horizontal="center" vertical="center"/>
    </xf>
    <xf numFmtId="182" fontId="5" fillId="7" borderId="11" xfId="20" applyNumberFormat="1" applyFill="1" applyBorder="1" applyAlignment="1">
      <alignment horizontal="center" vertical="center"/>
    </xf>
    <xf numFmtId="3" fontId="5" fillId="7" borderId="10" xfId="20" applyNumberFormat="1" applyFill="1" applyBorder="1" applyAlignment="1">
      <alignment horizontal="center" vertical="center"/>
    </xf>
    <xf numFmtId="1" fontId="8" fillId="7" borderId="18" xfId="20" applyNumberFormat="1" applyFont="1" applyBorder="1" applyAlignment="1">
      <alignment horizontal="center" vertical="center"/>
    </xf>
    <xf numFmtId="4" fontId="8" fillId="7" borderId="19" xfId="20" applyNumberFormat="1" applyFont="1" applyBorder="1" applyAlignment="1">
      <alignment horizontal="center" vertical="center"/>
    </xf>
    <xf numFmtId="3" fontId="8" fillId="7" borderId="19" xfId="20" applyNumberFormat="1" applyFont="1" applyBorder="1" applyAlignment="1">
      <alignment horizontal="center" vertical="center"/>
    </xf>
    <xf numFmtId="4" fontId="8" fillId="7" borderId="19" xfId="20" applyNumberFormat="1" applyFont="1" applyBorder="1" applyAlignment="1">
      <alignment horizontal="center" vertical="center" wrapText="1"/>
    </xf>
    <xf numFmtId="4" fontId="8" fillId="7" borderId="20" xfId="20" applyNumberFormat="1" applyFont="1" applyBorder="1" applyAlignment="1">
      <alignment horizontal="center" vertical="center"/>
    </xf>
    <xf numFmtId="180" fontId="8" fillId="7" borderId="20" xfId="20" applyNumberFormat="1" applyFont="1" applyBorder="1" applyAlignment="1">
      <alignment horizontal="center" vertical="center"/>
    </xf>
    <xf numFmtId="4" fontId="8" fillId="7" borderId="18" xfId="20" applyNumberFormat="1" applyFont="1" applyBorder="1" applyAlignment="1">
      <alignment horizontal="center" vertical="center"/>
    </xf>
    <xf numFmtId="182" fontId="8" fillId="7" borderId="18" xfId="20" applyNumberFormat="1" applyFont="1" applyBorder="1" applyAlignment="1">
      <alignment horizontal="center" vertical="center"/>
    </xf>
    <xf numFmtId="182" fontId="8" fillId="7" borderId="19" xfId="20" applyNumberFormat="1" applyFont="1" applyBorder="1" applyAlignment="1">
      <alignment horizontal="center" vertical="center"/>
    </xf>
    <xf numFmtId="1" fontId="8" fillId="5" borderId="10" xfId="20" applyNumberFormat="1" applyFont="1" applyFill="1" applyBorder="1" applyAlignment="1">
      <alignment horizontal="center" vertical="center"/>
    </xf>
    <xf numFmtId="4" fontId="8" fillId="5" borderId="10" xfId="20" applyNumberFormat="1" applyFont="1" applyFill="1" applyBorder="1" applyAlignment="1">
      <alignment horizontal="center" vertical="center" wrapText="1"/>
    </xf>
    <xf numFmtId="3" fontId="8" fillId="5" borderId="10" xfId="20" applyNumberFormat="1" applyFont="1" applyFill="1" applyBorder="1" applyAlignment="1">
      <alignment horizontal="center" vertical="center" wrapText="1"/>
    </xf>
    <xf numFmtId="4" fontId="8" fillId="5" borderId="10" xfId="20" applyNumberFormat="1" applyFont="1" applyFill="1" applyBorder="1" applyAlignment="1">
      <alignment horizontal="center" vertical="center"/>
    </xf>
    <xf numFmtId="180" fontId="8" fillId="5" borderId="10" xfId="20" applyNumberFormat="1" applyFont="1" applyFill="1" applyBorder="1" applyAlignment="1">
      <alignment horizontal="center" vertical="center"/>
    </xf>
    <xf numFmtId="4" fontId="8" fillId="5" borderId="11" xfId="20" applyNumberFormat="1" applyFont="1" applyFill="1" applyBorder="1" applyAlignment="1">
      <alignment horizontal="center" vertical="center"/>
    </xf>
    <xf numFmtId="182" fontId="8" fillId="5" borderId="11" xfId="20" applyNumberFormat="1" applyFont="1" applyFill="1" applyBorder="1" applyAlignment="1">
      <alignment horizontal="center" vertical="center"/>
    </xf>
    <xf numFmtId="182" fontId="8" fillId="5" borderId="10" xfId="20" applyNumberFormat="1" applyFont="1" applyFill="1" applyBorder="1" applyAlignment="1">
      <alignment horizontal="center" vertical="center"/>
    </xf>
    <xf numFmtId="1" fontId="8" fillId="5" borderId="10" xfId="38" applyNumberFormat="1" applyFont="1" applyFill="1" applyBorder="1" applyAlignment="1">
      <alignment horizontal="center" vertical="center"/>
    </xf>
    <xf numFmtId="4" fontId="8" fillId="5" borderId="10" xfId="38" applyNumberFormat="1" applyFont="1" applyFill="1" applyBorder="1" applyAlignment="1">
      <alignment horizontal="center" vertical="center"/>
    </xf>
    <xf numFmtId="3" fontId="8" fillId="5" borderId="10" xfId="38" applyNumberFormat="1" applyFont="1" applyFill="1" applyBorder="1" applyAlignment="1">
      <alignment horizontal="center" vertical="center"/>
    </xf>
    <xf numFmtId="4" fontId="8" fillId="5" borderId="10" xfId="38" applyNumberFormat="1" applyFont="1" applyFill="1" applyBorder="1" applyAlignment="1">
      <alignment horizontal="center" vertical="center" wrapText="1"/>
    </xf>
    <xf numFmtId="180" fontId="8" fillId="5" borderId="10" xfId="38" applyNumberFormat="1" applyFont="1" applyFill="1" applyBorder="1" applyAlignment="1">
      <alignment horizontal="center" vertical="center"/>
    </xf>
    <xf numFmtId="4" fontId="8" fillId="5" borderId="11" xfId="38" applyNumberFormat="1" applyFont="1" applyFill="1" applyBorder="1" applyAlignment="1">
      <alignment horizontal="center" vertical="center"/>
    </xf>
    <xf numFmtId="182" fontId="8" fillId="5" borderId="11" xfId="38" applyNumberFormat="1" applyFont="1" applyFill="1" applyBorder="1" applyAlignment="1">
      <alignment horizontal="center" vertical="center"/>
    </xf>
    <xf numFmtId="182" fontId="8" fillId="5" borderId="10" xfId="38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/>
    </xf>
    <xf numFmtId="4" fontId="26" fillId="7" borderId="11" xfId="20" applyNumberFormat="1" applyFont="1" applyBorder="1" applyAlignment="1">
      <alignment horizontal="center" vertical="center" wrapText="1"/>
    </xf>
    <xf numFmtId="4" fontId="26" fillId="7" borderId="21" xfId="20" applyNumberFormat="1" applyFont="1" applyBorder="1" applyAlignment="1">
      <alignment horizontal="center" vertical="center" wrapText="1"/>
    </xf>
    <xf numFmtId="4" fontId="26" fillId="7" borderId="22" xfId="20" applyNumberFormat="1" applyFont="1" applyBorder="1" applyAlignment="1">
      <alignment horizontal="center" vertical="center" wrapText="1"/>
    </xf>
    <xf numFmtId="4" fontId="7" fillId="7" borderId="11" xfId="20" applyNumberFormat="1" applyFont="1" applyBorder="1" applyAlignment="1">
      <alignment horizontal="center" vertical="center" wrapText="1"/>
    </xf>
    <xf numFmtId="4" fontId="7" fillId="7" borderId="21" xfId="20" applyNumberFormat="1" applyFont="1" applyBorder="1" applyAlignment="1">
      <alignment horizontal="center" vertical="center" wrapText="1"/>
    </xf>
    <xf numFmtId="4" fontId="7" fillId="7" borderId="22" xfId="20" applyNumberFormat="1" applyFont="1" applyBorder="1" applyAlignment="1">
      <alignment horizontal="center" vertical="center" wrapText="1"/>
    </xf>
    <xf numFmtId="0" fontId="7" fillId="7" borderId="12" xfId="20" applyFont="1" applyBorder="1" applyAlignment="1">
      <alignment horizontal="center" vertical="center" wrapText="1"/>
    </xf>
    <xf numFmtId="0" fontId="7" fillId="7" borderId="16" xfId="20" applyFont="1" applyBorder="1" applyAlignment="1">
      <alignment horizontal="center" vertical="center" wrapText="1"/>
    </xf>
    <xf numFmtId="0" fontId="7" fillId="7" borderId="11" xfId="20" applyFont="1" applyBorder="1" applyAlignment="1">
      <alignment horizontal="center" vertical="center"/>
    </xf>
    <xf numFmtId="0" fontId="7" fillId="7" borderId="21" xfId="20" applyFont="1" applyBorder="1" applyAlignment="1">
      <alignment horizontal="center" vertical="center"/>
    </xf>
    <xf numFmtId="0" fontId="7" fillId="7" borderId="22" xfId="20" applyFont="1" applyBorder="1" applyAlignment="1">
      <alignment horizontal="center" vertical="center"/>
    </xf>
    <xf numFmtId="4" fontId="26" fillId="7" borderId="11" xfId="20" applyNumberFormat="1" applyFont="1" applyBorder="1" applyAlignment="1">
      <alignment horizontal="center" vertical="center"/>
    </xf>
    <xf numFmtId="4" fontId="26" fillId="7" borderId="21" xfId="20" applyNumberFormat="1" applyFont="1" applyBorder="1" applyAlignment="1">
      <alignment horizontal="center" vertical="center"/>
    </xf>
    <xf numFmtId="4" fontId="26" fillId="7" borderId="22" xfId="20" applyNumberFormat="1" applyFont="1" applyBorder="1" applyAlignment="1">
      <alignment horizontal="center" vertical="center"/>
    </xf>
    <xf numFmtId="0" fontId="25" fillId="7" borderId="0" xfId="2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421875" style="0" bestFit="1" customWidth="1"/>
    <col min="2" max="2" width="5.8515625" style="0" bestFit="1" customWidth="1"/>
    <col min="3" max="3" width="19.140625" style="0" customWidth="1"/>
    <col min="4" max="4" width="7.7109375" style="0" bestFit="1" customWidth="1"/>
    <col min="5" max="5" width="9.00390625" style="0" customWidth="1"/>
    <col min="6" max="6" width="38.140625" style="0" bestFit="1" customWidth="1"/>
    <col min="7" max="7" width="12.421875" style="0" hidden="1" customWidth="1"/>
    <col min="8" max="8" width="9.7109375" style="1" customWidth="1"/>
    <col min="9" max="9" width="9.28125" style="0" hidden="1" customWidth="1"/>
    <col min="10" max="10" width="11.00390625" style="0" hidden="1" customWidth="1"/>
    <col min="11" max="11" width="10.421875" style="1" customWidth="1"/>
    <col min="12" max="12" width="12.140625" style="0" hidden="1" customWidth="1"/>
    <col min="13" max="13" width="14.00390625" style="1" customWidth="1"/>
    <col min="14" max="14" width="12.140625" style="1" hidden="1" customWidth="1"/>
    <col min="15" max="15" width="9.28125" style="0" customWidth="1"/>
    <col min="16" max="16" width="8.8515625" style="1" customWidth="1"/>
    <col min="17" max="17" width="10.140625" style="0" customWidth="1"/>
  </cols>
  <sheetData>
    <row r="1" spans="1:18" s="3" customFormat="1" ht="39.75" customHeight="1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s="2" customFormat="1" ht="37.5" customHeight="1">
      <c r="A2" s="111" t="s">
        <v>0</v>
      </c>
      <c r="B2" s="111" t="s">
        <v>11</v>
      </c>
      <c r="C2" s="111" t="s">
        <v>12</v>
      </c>
      <c r="D2" s="111" t="s">
        <v>15</v>
      </c>
      <c r="E2" s="111" t="s">
        <v>13</v>
      </c>
      <c r="F2" s="111" t="s">
        <v>14</v>
      </c>
      <c r="G2" s="10" t="s">
        <v>1</v>
      </c>
      <c r="H2" s="111" t="s">
        <v>166</v>
      </c>
      <c r="I2" s="10" t="s">
        <v>2</v>
      </c>
      <c r="J2" s="11" t="s">
        <v>4</v>
      </c>
      <c r="K2" s="111" t="s">
        <v>167</v>
      </c>
      <c r="L2" s="10" t="s">
        <v>6</v>
      </c>
      <c r="M2" s="111" t="s">
        <v>165</v>
      </c>
      <c r="N2" s="11" t="s">
        <v>8</v>
      </c>
      <c r="O2" s="111" t="s">
        <v>170</v>
      </c>
      <c r="P2" s="111" t="s">
        <v>168</v>
      </c>
      <c r="Q2" s="111" t="s">
        <v>169</v>
      </c>
      <c r="R2" s="111" t="s">
        <v>21</v>
      </c>
    </row>
    <row r="3" spans="1:18" s="2" customFormat="1" ht="42" customHeight="1">
      <c r="A3" s="112"/>
      <c r="B3" s="112"/>
      <c r="C3" s="112"/>
      <c r="D3" s="112"/>
      <c r="E3" s="112"/>
      <c r="F3" s="112"/>
      <c r="G3" s="12" t="s">
        <v>5</v>
      </c>
      <c r="H3" s="112"/>
      <c r="I3" s="12" t="s">
        <v>3</v>
      </c>
      <c r="J3" s="13" t="s">
        <v>5</v>
      </c>
      <c r="K3" s="112"/>
      <c r="L3" s="14" t="s">
        <v>5</v>
      </c>
      <c r="M3" s="112"/>
      <c r="N3" s="15" t="s">
        <v>9</v>
      </c>
      <c r="O3" s="112"/>
      <c r="P3" s="112"/>
      <c r="Q3" s="112"/>
      <c r="R3" s="112"/>
    </row>
    <row r="4" spans="1:18" s="3" customFormat="1" ht="15">
      <c r="A4" s="113" t="s">
        <v>171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</row>
    <row r="5" spans="1:18" s="3" customFormat="1" ht="30">
      <c r="A5" s="4">
        <v>1</v>
      </c>
      <c r="B5" s="4">
        <v>0</v>
      </c>
      <c r="C5" s="5" t="s">
        <v>26</v>
      </c>
      <c r="D5" s="6">
        <v>1</v>
      </c>
      <c r="E5" s="5" t="s">
        <v>17</v>
      </c>
      <c r="F5" s="5" t="s">
        <v>23</v>
      </c>
      <c r="G5" s="7">
        <v>62.56</v>
      </c>
      <c r="H5" s="7">
        <v>60.55</v>
      </c>
      <c r="I5" s="8">
        <f>(G5*100)/10125.19</f>
        <v>0.6178649487071354</v>
      </c>
      <c r="J5" s="9">
        <f>(1627.41*I5)/100</f>
        <v>10.055195961754793</v>
      </c>
      <c r="K5" s="9">
        <v>9.73</v>
      </c>
      <c r="L5" s="7">
        <f aca="true" t="shared" si="0" ref="L5:L22">SUM(G5+J5)</f>
        <v>72.6151959617548</v>
      </c>
      <c r="M5" s="9">
        <f>H5+K5</f>
        <v>70.28</v>
      </c>
      <c r="N5" s="9">
        <f aca="true" t="shared" si="1" ref="N5:N22">M5-L5</f>
        <v>-2.335195961754792</v>
      </c>
      <c r="O5" s="24">
        <v>1000</v>
      </c>
      <c r="P5" s="58">
        <v>700</v>
      </c>
      <c r="Q5" s="59">
        <f aca="true" t="shared" si="2" ref="Q5:Q21">M5*P5</f>
        <v>49196</v>
      </c>
      <c r="R5" s="60"/>
    </row>
    <row r="6" spans="1:18" s="3" customFormat="1" ht="30">
      <c r="A6" s="4">
        <f>(A5+1)</f>
        <v>2</v>
      </c>
      <c r="B6" s="4">
        <v>0</v>
      </c>
      <c r="C6" s="5" t="s">
        <v>27</v>
      </c>
      <c r="D6" s="6">
        <v>1</v>
      </c>
      <c r="E6" s="5" t="s">
        <v>17</v>
      </c>
      <c r="F6" s="5" t="s">
        <v>23</v>
      </c>
      <c r="G6" s="7">
        <v>61.41</v>
      </c>
      <c r="H6" s="7">
        <v>55.87</v>
      </c>
      <c r="I6" s="8">
        <f aca="true" t="shared" si="3" ref="I6:I22">(G6*100)/10125.19</f>
        <v>0.6065071371500189</v>
      </c>
      <c r="J6" s="9">
        <f aca="true" t="shared" si="4" ref="J6:J22">(1627.41*I6)/100</f>
        <v>9.870357800693123</v>
      </c>
      <c r="K6" s="9">
        <v>8.98</v>
      </c>
      <c r="L6" s="7">
        <f t="shared" si="0"/>
        <v>71.28035780069312</v>
      </c>
      <c r="M6" s="9">
        <f aca="true" t="shared" si="5" ref="M6:M69">H6+K6</f>
        <v>64.85</v>
      </c>
      <c r="N6" s="9">
        <f t="shared" si="1"/>
        <v>-6.43035780069313</v>
      </c>
      <c r="O6" s="24">
        <v>1000</v>
      </c>
      <c r="P6" s="58">
        <v>700</v>
      </c>
      <c r="Q6" s="59">
        <f t="shared" si="2"/>
        <v>45394.99999999999</v>
      </c>
      <c r="R6" s="60"/>
    </row>
    <row r="7" spans="1:18" s="3" customFormat="1" ht="45">
      <c r="A7" s="16">
        <f aca="true" t="shared" si="6" ref="A7:A22">(A6+1)</f>
        <v>3</v>
      </c>
      <c r="B7" s="16">
        <v>0</v>
      </c>
      <c r="C7" s="17" t="s">
        <v>28</v>
      </c>
      <c r="D7" s="18">
        <v>2</v>
      </c>
      <c r="E7" s="19" t="s">
        <v>17</v>
      </c>
      <c r="F7" s="19" t="s">
        <v>24</v>
      </c>
      <c r="G7" s="17">
        <v>28.98</v>
      </c>
      <c r="H7" s="17">
        <v>33.8</v>
      </c>
      <c r="I7" s="20">
        <f t="shared" si="3"/>
        <v>0.28621685123933477</v>
      </c>
      <c r="J7" s="21">
        <f t="shared" si="4"/>
        <v>4.657921658754058</v>
      </c>
      <c r="K7" s="21">
        <v>5.43</v>
      </c>
      <c r="L7" s="17">
        <f t="shared" si="0"/>
        <v>33.63792165875406</v>
      </c>
      <c r="M7" s="21">
        <f t="shared" si="5"/>
        <v>39.23</v>
      </c>
      <c r="N7" s="21">
        <f t="shared" si="1"/>
        <v>5.592078341245937</v>
      </c>
      <c r="O7" s="25">
        <v>1000</v>
      </c>
      <c r="P7" s="25">
        <v>900</v>
      </c>
      <c r="Q7" s="26">
        <f t="shared" si="2"/>
        <v>35307</v>
      </c>
      <c r="R7" s="17" t="s">
        <v>22</v>
      </c>
    </row>
    <row r="8" spans="1:18" s="28" customFormat="1" ht="30">
      <c r="A8" s="61">
        <f t="shared" si="6"/>
        <v>4</v>
      </c>
      <c r="B8" s="61">
        <v>0</v>
      </c>
      <c r="C8" s="62" t="s">
        <v>29</v>
      </c>
      <c r="D8" s="63">
        <v>2</v>
      </c>
      <c r="E8" s="62" t="s">
        <v>17</v>
      </c>
      <c r="F8" s="62" t="s">
        <v>23</v>
      </c>
      <c r="G8" s="60">
        <v>95.35</v>
      </c>
      <c r="H8" s="60">
        <v>96.86</v>
      </c>
      <c r="I8" s="64">
        <f t="shared" si="3"/>
        <v>0.9417107234530907</v>
      </c>
      <c r="J8" s="65">
        <f t="shared" si="4"/>
        <v>15.325494484547944</v>
      </c>
      <c r="K8" s="65">
        <v>15.57</v>
      </c>
      <c r="L8" s="60">
        <f t="shared" si="0"/>
        <v>110.67549448454794</v>
      </c>
      <c r="M8" s="65">
        <f t="shared" si="5"/>
        <v>112.43</v>
      </c>
      <c r="N8" s="65">
        <f t="shared" si="1"/>
        <v>1.7545055154520668</v>
      </c>
      <c r="O8" s="58">
        <v>1000</v>
      </c>
      <c r="P8" s="58">
        <v>700</v>
      </c>
      <c r="Q8" s="59">
        <f t="shared" si="2"/>
        <v>78701</v>
      </c>
      <c r="R8" s="27"/>
    </row>
    <row r="9" spans="1:18" s="28" customFormat="1" ht="30">
      <c r="A9" s="61">
        <f t="shared" si="6"/>
        <v>5</v>
      </c>
      <c r="B9" s="61">
        <v>0</v>
      </c>
      <c r="C9" s="62" t="s">
        <v>30</v>
      </c>
      <c r="D9" s="63">
        <v>2</v>
      </c>
      <c r="E9" s="62" t="s">
        <v>19</v>
      </c>
      <c r="F9" s="62" t="s">
        <v>23</v>
      </c>
      <c r="G9" s="60">
        <v>87.9</v>
      </c>
      <c r="H9" s="60">
        <v>91.46</v>
      </c>
      <c r="I9" s="64">
        <f t="shared" si="3"/>
        <v>0.8681318572787275</v>
      </c>
      <c r="J9" s="65">
        <f t="shared" si="4"/>
        <v>14.12806465853974</v>
      </c>
      <c r="K9" s="65">
        <v>14.7</v>
      </c>
      <c r="L9" s="60">
        <f t="shared" si="0"/>
        <v>102.02806465853975</v>
      </c>
      <c r="M9" s="65">
        <f t="shared" si="5"/>
        <v>106.16</v>
      </c>
      <c r="N9" s="65">
        <f t="shared" si="1"/>
        <v>4.131935341460249</v>
      </c>
      <c r="O9" s="58">
        <v>1000</v>
      </c>
      <c r="P9" s="58">
        <v>750</v>
      </c>
      <c r="Q9" s="59">
        <f t="shared" si="2"/>
        <v>79620</v>
      </c>
      <c r="R9" s="27"/>
    </row>
    <row r="10" spans="1:18" s="3" customFormat="1" ht="45">
      <c r="A10" s="16">
        <f t="shared" si="6"/>
        <v>6</v>
      </c>
      <c r="B10" s="16">
        <v>0</v>
      </c>
      <c r="C10" s="17" t="s">
        <v>31</v>
      </c>
      <c r="D10" s="18">
        <v>0</v>
      </c>
      <c r="E10" s="19" t="s">
        <v>19</v>
      </c>
      <c r="F10" s="19" t="s">
        <v>24</v>
      </c>
      <c r="G10" s="17">
        <v>27.44</v>
      </c>
      <c r="H10" s="17">
        <v>30.86</v>
      </c>
      <c r="I10" s="20">
        <f t="shared" si="3"/>
        <v>0.27100726011067444</v>
      </c>
      <c r="J10" s="21">
        <f t="shared" si="4"/>
        <v>4.410399251767127</v>
      </c>
      <c r="K10" s="21">
        <v>4.96</v>
      </c>
      <c r="L10" s="17">
        <f t="shared" si="0"/>
        <v>31.85039925176713</v>
      </c>
      <c r="M10" s="21">
        <f t="shared" si="5"/>
        <v>35.82</v>
      </c>
      <c r="N10" s="21">
        <f t="shared" si="1"/>
        <v>3.969600748232871</v>
      </c>
      <c r="O10" s="25">
        <v>1000</v>
      </c>
      <c r="P10" s="25">
        <v>900</v>
      </c>
      <c r="Q10" s="26">
        <f t="shared" si="2"/>
        <v>32238</v>
      </c>
      <c r="R10" s="17" t="s">
        <v>22</v>
      </c>
    </row>
    <row r="11" spans="1:18" s="3" customFormat="1" ht="30">
      <c r="A11" s="16">
        <f t="shared" si="6"/>
        <v>7</v>
      </c>
      <c r="B11" s="16">
        <v>0</v>
      </c>
      <c r="C11" s="19" t="s">
        <v>69</v>
      </c>
      <c r="D11" s="22">
        <v>1</v>
      </c>
      <c r="E11" s="19" t="s">
        <v>19</v>
      </c>
      <c r="F11" s="19" t="s">
        <v>23</v>
      </c>
      <c r="G11" s="17">
        <v>64</v>
      </c>
      <c r="H11" s="17">
        <v>63.93</v>
      </c>
      <c r="I11" s="20">
        <f t="shared" si="3"/>
        <v>0.6320869040482203</v>
      </c>
      <c r="J11" s="21">
        <f t="shared" si="4"/>
        <v>10.286645485171142</v>
      </c>
      <c r="K11" s="21">
        <v>10.27</v>
      </c>
      <c r="L11" s="17">
        <f t="shared" si="0"/>
        <v>74.28664548517114</v>
      </c>
      <c r="M11" s="21">
        <f t="shared" si="5"/>
        <v>74.2</v>
      </c>
      <c r="N11" s="21">
        <f t="shared" si="1"/>
        <v>-0.08664548517113246</v>
      </c>
      <c r="O11" s="25">
        <v>1000</v>
      </c>
      <c r="P11" s="25">
        <v>900</v>
      </c>
      <c r="Q11" s="26">
        <f t="shared" si="2"/>
        <v>66780</v>
      </c>
      <c r="R11" s="17" t="s">
        <v>22</v>
      </c>
    </row>
    <row r="12" spans="1:18" s="28" customFormat="1" ht="45">
      <c r="A12" s="61">
        <f t="shared" si="6"/>
        <v>8</v>
      </c>
      <c r="B12" s="61">
        <v>0</v>
      </c>
      <c r="C12" s="62" t="s">
        <v>32</v>
      </c>
      <c r="D12" s="63">
        <v>0</v>
      </c>
      <c r="E12" s="62" t="s">
        <v>19</v>
      </c>
      <c r="F12" s="62" t="s">
        <v>24</v>
      </c>
      <c r="G12" s="60">
        <v>63.71</v>
      </c>
      <c r="H12" s="60">
        <v>63.77</v>
      </c>
      <c r="I12" s="64">
        <f t="shared" si="3"/>
        <v>0.6292227602642518</v>
      </c>
      <c r="J12" s="65">
        <f t="shared" si="4"/>
        <v>10.240034122816462</v>
      </c>
      <c r="K12" s="65">
        <v>10.25</v>
      </c>
      <c r="L12" s="60">
        <f t="shared" si="0"/>
        <v>73.95003412281646</v>
      </c>
      <c r="M12" s="65">
        <f t="shared" si="5"/>
        <v>74.02000000000001</v>
      </c>
      <c r="N12" s="65">
        <f t="shared" si="1"/>
        <v>0.06996587718354874</v>
      </c>
      <c r="O12" s="58">
        <v>1000</v>
      </c>
      <c r="P12" s="58">
        <v>750</v>
      </c>
      <c r="Q12" s="59">
        <f t="shared" si="2"/>
        <v>55515.00000000001</v>
      </c>
      <c r="R12" s="27"/>
    </row>
    <row r="13" spans="1:18" s="3" customFormat="1" ht="30">
      <c r="A13" s="16">
        <f t="shared" si="6"/>
        <v>9</v>
      </c>
      <c r="B13" s="16">
        <v>0</v>
      </c>
      <c r="C13" s="17" t="s">
        <v>10</v>
      </c>
      <c r="D13" s="18">
        <v>1</v>
      </c>
      <c r="E13" s="19" t="s">
        <v>17</v>
      </c>
      <c r="F13" s="19"/>
      <c r="G13" s="17">
        <v>45.37</v>
      </c>
      <c r="H13" s="17">
        <v>61.7</v>
      </c>
      <c r="I13" s="20">
        <f t="shared" si="3"/>
        <v>0.4480903568229337</v>
      </c>
      <c r="J13" s="21">
        <f t="shared" si="4"/>
        <v>7.2922672759721054</v>
      </c>
      <c r="K13" s="21">
        <v>9.92</v>
      </c>
      <c r="L13" s="17">
        <f t="shared" si="0"/>
        <v>52.662267275972106</v>
      </c>
      <c r="M13" s="21">
        <f t="shared" si="5"/>
        <v>71.62</v>
      </c>
      <c r="N13" s="21">
        <f t="shared" si="1"/>
        <v>18.9577327240279</v>
      </c>
      <c r="O13" s="25">
        <v>1000</v>
      </c>
      <c r="P13" s="25">
        <v>900</v>
      </c>
      <c r="Q13" s="26">
        <f t="shared" si="2"/>
        <v>64458.00000000001</v>
      </c>
      <c r="R13" s="17" t="s">
        <v>22</v>
      </c>
    </row>
    <row r="14" spans="1:18" s="3" customFormat="1" ht="45">
      <c r="A14" s="46">
        <f t="shared" si="6"/>
        <v>10</v>
      </c>
      <c r="B14" s="46">
        <v>0</v>
      </c>
      <c r="C14" s="49" t="s">
        <v>33</v>
      </c>
      <c r="D14" s="66">
        <v>0</v>
      </c>
      <c r="E14" s="47" t="s">
        <v>17</v>
      </c>
      <c r="F14" s="47" t="s">
        <v>24</v>
      </c>
      <c r="G14" s="49">
        <v>29.76</v>
      </c>
      <c r="H14" s="49">
        <v>30.92</v>
      </c>
      <c r="I14" s="50">
        <f t="shared" si="3"/>
        <v>0.29392041038242245</v>
      </c>
      <c r="J14" s="51">
        <f t="shared" si="4"/>
        <v>4.783290150604581</v>
      </c>
      <c r="K14" s="51">
        <v>4.97</v>
      </c>
      <c r="L14" s="49">
        <f t="shared" si="0"/>
        <v>34.543290150604584</v>
      </c>
      <c r="M14" s="51">
        <f t="shared" si="5"/>
        <v>35.89</v>
      </c>
      <c r="N14" s="51">
        <f t="shared" si="1"/>
        <v>1.3467098493954168</v>
      </c>
      <c r="O14" s="52">
        <v>1000</v>
      </c>
      <c r="P14" s="52">
        <v>988</v>
      </c>
      <c r="Q14" s="53">
        <f>M14*P14</f>
        <v>35459.32</v>
      </c>
      <c r="R14" s="17" t="s">
        <v>22</v>
      </c>
    </row>
    <row r="15" spans="1:18" s="28" customFormat="1" ht="45">
      <c r="A15" s="61">
        <f t="shared" si="6"/>
        <v>11</v>
      </c>
      <c r="B15" s="61">
        <v>0</v>
      </c>
      <c r="C15" s="62" t="s">
        <v>34</v>
      </c>
      <c r="D15" s="63">
        <v>0</v>
      </c>
      <c r="E15" s="62" t="s">
        <v>19</v>
      </c>
      <c r="F15" s="62" t="s">
        <v>24</v>
      </c>
      <c r="G15" s="60">
        <v>63.71</v>
      </c>
      <c r="H15" s="60">
        <v>62.14</v>
      </c>
      <c r="I15" s="64">
        <f t="shared" si="3"/>
        <v>0.6292227602642518</v>
      </c>
      <c r="J15" s="65">
        <f t="shared" si="4"/>
        <v>10.240034122816462</v>
      </c>
      <c r="K15" s="65">
        <v>9.99</v>
      </c>
      <c r="L15" s="60">
        <f t="shared" si="0"/>
        <v>73.95003412281646</v>
      </c>
      <c r="M15" s="65">
        <f t="shared" si="5"/>
        <v>72.13</v>
      </c>
      <c r="N15" s="65">
        <f t="shared" si="1"/>
        <v>-1.820034122816466</v>
      </c>
      <c r="O15" s="58">
        <v>1000</v>
      </c>
      <c r="P15" s="58">
        <v>750</v>
      </c>
      <c r="Q15" s="59">
        <f t="shared" si="2"/>
        <v>54097.5</v>
      </c>
      <c r="R15" s="27"/>
    </row>
    <row r="16" spans="1:18" s="3" customFormat="1" ht="30">
      <c r="A16" s="16">
        <f t="shared" si="6"/>
        <v>12</v>
      </c>
      <c r="B16" s="16">
        <v>0</v>
      </c>
      <c r="C16" s="19" t="s">
        <v>35</v>
      </c>
      <c r="D16" s="22">
        <v>1</v>
      </c>
      <c r="E16" s="19" t="s">
        <v>19</v>
      </c>
      <c r="F16" s="19" t="s">
        <v>23</v>
      </c>
      <c r="G16" s="17">
        <v>64</v>
      </c>
      <c r="H16" s="17">
        <v>65.35</v>
      </c>
      <c r="I16" s="20">
        <f t="shared" si="3"/>
        <v>0.6320869040482203</v>
      </c>
      <c r="J16" s="21">
        <f t="shared" si="4"/>
        <v>10.286645485171142</v>
      </c>
      <c r="K16" s="21">
        <v>10.5</v>
      </c>
      <c r="L16" s="17">
        <f t="shared" si="0"/>
        <v>74.28664548517114</v>
      </c>
      <c r="M16" s="21">
        <f t="shared" si="5"/>
        <v>75.85</v>
      </c>
      <c r="N16" s="21">
        <f t="shared" si="1"/>
        <v>1.563354514828859</v>
      </c>
      <c r="O16" s="25">
        <v>1000</v>
      </c>
      <c r="P16" s="25">
        <v>900</v>
      </c>
      <c r="Q16" s="26">
        <f t="shared" si="2"/>
        <v>68265</v>
      </c>
      <c r="R16" s="17" t="s">
        <v>22</v>
      </c>
    </row>
    <row r="17" spans="1:18" s="3" customFormat="1" ht="45">
      <c r="A17" s="16">
        <f t="shared" si="6"/>
        <v>13</v>
      </c>
      <c r="B17" s="16">
        <v>0</v>
      </c>
      <c r="C17" s="17" t="s">
        <v>36</v>
      </c>
      <c r="D17" s="18">
        <v>0</v>
      </c>
      <c r="E17" s="19" t="s">
        <v>19</v>
      </c>
      <c r="F17" s="19" t="s">
        <v>24</v>
      </c>
      <c r="G17" s="17">
        <v>27.44</v>
      </c>
      <c r="H17" s="17">
        <v>31.68</v>
      </c>
      <c r="I17" s="20">
        <f t="shared" si="3"/>
        <v>0.27100726011067444</v>
      </c>
      <c r="J17" s="21">
        <f t="shared" si="4"/>
        <v>4.410399251767127</v>
      </c>
      <c r="K17" s="21">
        <v>5.09</v>
      </c>
      <c r="L17" s="17">
        <f t="shared" si="0"/>
        <v>31.85039925176713</v>
      </c>
      <c r="M17" s="21">
        <f t="shared" si="5"/>
        <v>36.769999999999996</v>
      </c>
      <c r="N17" s="21">
        <f t="shared" si="1"/>
        <v>4.919600748232867</v>
      </c>
      <c r="O17" s="25">
        <v>1000</v>
      </c>
      <c r="P17" s="25">
        <v>900</v>
      </c>
      <c r="Q17" s="26">
        <f t="shared" si="2"/>
        <v>33093</v>
      </c>
      <c r="R17" s="17" t="s">
        <v>22</v>
      </c>
    </row>
    <row r="18" spans="1:19" s="28" customFormat="1" ht="30">
      <c r="A18" s="88">
        <f t="shared" si="6"/>
        <v>14</v>
      </c>
      <c r="B18" s="88">
        <v>0</v>
      </c>
      <c r="C18" s="89" t="s">
        <v>37</v>
      </c>
      <c r="D18" s="90">
        <v>2</v>
      </c>
      <c r="E18" s="89" t="s">
        <v>19</v>
      </c>
      <c r="F18" s="89" t="s">
        <v>23</v>
      </c>
      <c r="G18" s="91">
        <v>87.9</v>
      </c>
      <c r="H18" s="91">
        <v>91.73</v>
      </c>
      <c r="I18" s="92">
        <f t="shared" si="3"/>
        <v>0.8681318572787275</v>
      </c>
      <c r="J18" s="93">
        <f t="shared" si="4"/>
        <v>14.12806465853974</v>
      </c>
      <c r="K18" s="93">
        <v>14.74</v>
      </c>
      <c r="L18" s="91">
        <f t="shared" si="0"/>
        <v>102.02806465853975</v>
      </c>
      <c r="M18" s="93">
        <f t="shared" si="5"/>
        <v>106.47</v>
      </c>
      <c r="N18" s="93">
        <f t="shared" si="1"/>
        <v>4.441935341460251</v>
      </c>
      <c r="O18" s="94">
        <v>1000</v>
      </c>
      <c r="P18" s="94">
        <v>700</v>
      </c>
      <c r="Q18" s="95">
        <f t="shared" si="2"/>
        <v>74529</v>
      </c>
      <c r="R18" s="56"/>
      <c r="S18" s="57"/>
    </row>
    <row r="19" spans="1:18" s="28" customFormat="1" ht="30">
      <c r="A19" s="61">
        <f t="shared" si="6"/>
        <v>15</v>
      </c>
      <c r="B19" s="61">
        <v>0</v>
      </c>
      <c r="C19" s="62" t="s">
        <v>38</v>
      </c>
      <c r="D19" s="63">
        <v>2</v>
      </c>
      <c r="E19" s="62" t="s">
        <v>17</v>
      </c>
      <c r="F19" s="62" t="s">
        <v>23</v>
      </c>
      <c r="G19" s="60">
        <v>95.33</v>
      </c>
      <c r="H19" s="60">
        <v>98.14</v>
      </c>
      <c r="I19" s="64">
        <f t="shared" si="3"/>
        <v>0.9415131962955756</v>
      </c>
      <c r="J19" s="65">
        <f t="shared" si="4"/>
        <v>15.32227990783383</v>
      </c>
      <c r="K19" s="65">
        <v>15.77</v>
      </c>
      <c r="L19" s="60">
        <f t="shared" si="0"/>
        <v>110.65227990783383</v>
      </c>
      <c r="M19" s="65">
        <f t="shared" si="5"/>
        <v>113.91</v>
      </c>
      <c r="N19" s="65">
        <f t="shared" si="1"/>
        <v>3.257720092166167</v>
      </c>
      <c r="O19" s="58">
        <v>1000</v>
      </c>
      <c r="P19" s="58">
        <v>700</v>
      </c>
      <c r="Q19" s="59">
        <f t="shared" si="2"/>
        <v>79737</v>
      </c>
      <c r="R19" s="27"/>
    </row>
    <row r="20" spans="1:18" s="3" customFormat="1" ht="45">
      <c r="A20" s="16">
        <f t="shared" si="6"/>
        <v>16</v>
      </c>
      <c r="B20" s="16">
        <v>0</v>
      </c>
      <c r="C20" s="17" t="s">
        <v>39</v>
      </c>
      <c r="D20" s="18">
        <v>0</v>
      </c>
      <c r="E20" s="19" t="s">
        <v>17</v>
      </c>
      <c r="F20" s="19" t="s">
        <v>24</v>
      </c>
      <c r="G20" s="17">
        <v>28.98</v>
      </c>
      <c r="H20" s="17">
        <v>30.53</v>
      </c>
      <c r="I20" s="20">
        <f t="shared" si="3"/>
        <v>0.28621685123933477</v>
      </c>
      <c r="J20" s="21">
        <f t="shared" si="4"/>
        <v>4.657921658754058</v>
      </c>
      <c r="K20" s="21">
        <v>4.91</v>
      </c>
      <c r="L20" s="17">
        <f t="shared" si="0"/>
        <v>33.63792165875406</v>
      </c>
      <c r="M20" s="21">
        <f t="shared" si="5"/>
        <v>35.44</v>
      </c>
      <c r="N20" s="21">
        <f t="shared" si="1"/>
        <v>1.802078341245938</v>
      </c>
      <c r="O20" s="25">
        <v>1000</v>
      </c>
      <c r="P20" s="25">
        <v>900</v>
      </c>
      <c r="Q20" s="26">
        <f t="shared" si="2"/>
        <v>31895.999999999996</v>
      </c>
      <c r="R20" s="17" t="s">
        <v>22</v>
      </c>
    </row>
    <row r="21" spans="1:18" s="28" customFormat="1" ht="30">
      <c r="A21" s="61">
        <f t="shared" si="6"/>
        <v>17</v>
      </c>
      <c r="B21" s="61">
        <v>0</v>
      </c>
      <c r="C21" s="62" t="s">
        <v>70</v>
      </c>
      <c r="D21" s="63">
        <v>1</v>
      </c>
      <c r="E21" s="62" t="s">
        <v>17</v>
      </c>
      <c r="F21" s="62" t="s">
        <v>23</v>
      </c>
      <c r="G21" s="60">
        <v>61.41</v>
      </c>
      <c r="H21" s="60">
        <v>62.52</v>
      </c>
      <c r="I21" s="64">
        <f t="shared" si="3"/>
        <v>0.6065071371500189</v>
      </c>
      <c r="J21" s="65">
        <f t="shared" si="4"/>
        <v>9.870357800693123</v>
      </c>
      <c r="K21" s="65">
        <v>10.05</v>
      </c>
      <c r="L21" s="60">
        <f t="shared" si="0"/>
        <v>71.28035780069312</v>
      </c>
      <c r="M21" s="65">
        <f t="shared" si="5"/>
        <v>72.57000000000001</v>
      </c>
      <c r="N21" s="65">
        <f t="shared" si="1"/>
        <v>1.2896421993068827</v>
      </c>
      <c r="O21" s="58">
        <v>1000</v>
      </c>
      <c r="P21" s="58">
        <v>700</v>
      </c>
      <c r="Q21" s="59">
        <f t="shared" si="2"/>
        <v>50799.00000000001</v>
      </c>
      <c r="R21" s="27"/>
    </row>
    <row r="22" spans="1:19" s="28" customFormat="1" ht="30">
      <c r="A22" s="61">
        <f t="shared" si="6"/>
        <v>18</v>
      </c>
      <c r="B22" s="61">
        <v>0</v>
      </c>
      <c r="C22" s="62" t="s">
        <v>71</v>
      </c>
      <c r="D22" s="63">
        <v>1</v>
      </c>
      <c r="E22" s="62" t="s">
        <v>17</v>
      </c>
      <c r="F22" s="62" t="s">
        <v>23</v>
      </c>
      <c r="G22" s="60">
        <v>62.56</v>
      </c>
      <c r="H22" s="60">
        <v>61.34</v>
      </c>
      <c r="I22" s="64">
        <f t="shared" si="3"/>
        <v>0.6178649487071354</v>
      </c>
      <c r="J22" s="65">
        <f t="shared" si="4"/>
        <v>10.055195961754793</v>
      </c>
      <c r="K22" s="65">
        <v>9.86</v>
      </c>
      <c r="L22" s="60">
        <f t="shared" si="0"/>
        <v>72.6151959617548</v>
      </c>
      <c r="M22" s="65">
        <f t="shared" si="5"/>
        <v>71.2</v>
      </c>
      <c r="N22" s="65">
        <f t="shared" si="1"/>
        <v>-1.4151959617547902</v>
      </c>
      <c r="O22" s="58">
        <v>1000</v>
      </c>
      <c r="P22" s="58">
        <v>700</v>
      </c>
      <c r="Q22" s="59">
        <f>M22*P22</f>
        <v>49840</v>
      </c>
      <c r="R22" s="60"/>
      <c r="S22" s="3"/>
    </row>
    <row r="23" spans="1:18" s="3" customFormat="1" ht="15">
      <c r="A23" s="116" t="s">
        <v>172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s="3" customFormat="1" ht="30">
      <c r="A24" s="61">
        <v>19</v>
      </c>
      <c r="B24" s="61">
        <v>1</v>
      </c>
      <c r="C24" s="62" t="s">
        <v>72</v>
      </c>
      <c r="D24" s="63">
        <v>1</v>
      </c>
      <c r="E24" s="62" t="s">
        <v>17</v>
      </c>
      <c r="F24" s="62" t="s">
        <v>23</v>
      </c>
      <c r="G24" s="60">
        <v>77.28</v>
      </c>
      <c r="H24" s="60">
        <v>75.07</v>
      </c>
      <c r="I24" s="64">
        <f aca="true" t="shared" si="7" ref="I24:I44">(G24*100)/10125.19</f>
        <v>0.763244936638226</v>
      </c>
      <c r="J24" s="65">
        <f aca="true" t="shared" si="8" ref="J24:J44">(1627.41*I24)/100</f>
        <v>12.421124423344153</v>
      </c>
      <c r="K24" s="65">
        <v>12.07</v>
      </c>
      <c r="L24" s="60">
        <f aca="true" t="shared" si="9" ref="L24:L32">SUM(G24+J24)</f>
        <v>89.70112442334415</v>
      </c>
      <c r="M24" s="65">
        <f t="shared" si="5"/>
        <v>87.13999999999999</v>
      </c>
      <c r="N24" s="65">
        <f aca="true" t="shared" si="10" ref="N24:N32">M24-L24</f>
        <v>-2.561124423344168</v>
      </c>
      <c r="O24" s="58">
        <v>1050</v>
      </c>
      <c r="P24" s="58">
        <v>700</v>
      </c>
      <c r="Q24" s="59">
        <f aca="true" t="shared" si="11" ref="Q24:Q44">M24*P24</f>
        <v>60997.99999999999</v>
      </c>
      <c r="R24" s="60"/>
    </row>
    <row r="25" spans="1:18" s="3" customFormat="1" ht="30">
      <c r="A25" s="61">
        <v>20</v>
      </c>
      <c r="B25" s="61">
        <v>1</v>
      </c>
      <c r="C25" s="62" t="s">
        <v>73</v>
      </c>
      <c r="D25" s="63">
        <v>1</v>
      </c>
      <c r="E25" s="62" t="s">
        <v>17</v>
      </c>
      <c r="F25" s="62" t="s">
        <v>23</v>
      </c>
      <c r="G25" s="60">
        <v>75.28</v>
      </c>
      <c r="H25" s="60">
        <v>73.63</v>
      </c>
      <c r="I25" s="64">
        <f t="shared" si="7"/>
        <v>0.7434922208867192</v>
      </c>
      <c r="J25" s="65">
        <f t="shared" si="8"/>
        <v>12.099666751932556</v>
      </c>
      <c r="K25" s="65">
        <v>11.83</v>
      </c>
      <c r="L25" s="60">
        <f t="shared" si="9"/>
        <v>87.37966675193256</v>
      </c>
      <c r="M25" s="65">
        <f t="shared" si="5"/>
        <v>85.46</v>
      </c>
      <c r="N25" s="65">
        <f t="shared" si="10"/>
        <v>-1.9196667519325672</v>
      </c>
      <c r="O25" s="58">
        <v>1050</v>
      </c>
      <c r="P25" s="58">
        <v>700</v>
      </c>
      <c r="Q25" s="59">
        <f t="shared" si="11"/>
        <v>59821.99999999999</v>
      </c>
      <c r="R25" s="60"/>
    </row>
    <row r="26" spans="1:18" s="3" customFormat="1" ht="30">
      <c r="A26" s="61">
        <v>21</v>
      </c>
      <c r="B26" s="61">
        <v>1</v>
      </c>
      <c r="C26" s="62" t="s">
        <v>74</v>
      </c>
      <c r="D26" s="63">
        <v>1</v>
      </c>
      <c r="E26" s="62" t="s">
        <v>17</v>
      </c>
      <c r="F26" s="62" t="s">
        <v>23</v>
      </c>
      <c r="G26" s="60">
        <v>62.56</v>
      </c>
      <c r="H26" s="60">
        <v>59.78</v>
      </c>
      <c r="I26" s="64">
        <f t="shared" si="7"/>
        <v>0.6178649487071354</v>
      </c>
      <c r="J26" s="65">
        <f t="shared" si="8"/>
        <v>10.055195961754793</v>
      </c>
      <c r="K26" s="65">
        <v>9.61</v>
      </c>
      <c r="L26" s="60">
        <f t="shared" si="9"/>
        <v>72.6151959617548</v>
      </c>
      <c r="M26" s="65">
        <f t="shared" si="5"/>
        <v>69.39</v>
      </c>
      <c r="N26" s="65">
        <f t="shared" si="10"/>
        <v>-3.2251959617547925</v>
      </c>
      <c r="O26" s="58">
        <v>1050</v>
      </c>
      <c r="P26" s="58">
        <v>700</v>
      </c>
      <c r="Q26" s="59">
        <f t="shared" si="11"/>
        <v>48573</v>
      </c>
      <c r="R26" s="60"/>
    </row>
    <row r="27" spans="1:19" s="3" customFormat="1" ht="30">
      <c r="A27" s="88">
        <v>22</v>
      </c>
      <c r="B27" s="88">
        <v>1</v>
      </c>
      <c r="C27" s="89" t="s">
        <v>75</v>
      </c>
      <c r="D27" s="90">
        <v>1</v>
      </c>
      <c r="E27" s="89" t="s">
        <v>17</v>
      </c>
      <c r="F27" s="89" t="s">
        <v>23</v>
      </c>
      <c r="G27" s="91">
        <v>61.41</v>
      </c>
      <c r="H27" s="91">
        <v>57.18</v>
      </c>
      <c r="I27" s="92">
        <f t="shared" si="7"/>
        <v>0.6065071371500189</v>
      </c>
      <c r="J27" s="93">
        <f t="shared" si="8"/>
        <v>9.870357800693123</v>
      </c>
      <c r="K27" s="93">
        <v>9.19</v>
      </c>
      <c r="L27" s="91">
        <f t="shared" si="9"/>
        <v>71.28035780069312</v>
      </c>
      <c r="M27" s="93">
        <f t="shared" si="5"/>
        <v>66.37</v>
      </c>
      <c r="N27" s="93">
        <f t="shared" si="10"/>
        <v>-4.91035780069312</v>
      </c>
      <c r="O27" s="94">
        <v>1050</v>
      </c>
      <c r="P27" s="94">
        <v>700</v>
      </c>
      <c r="Q27" s="95">
        <f t="shared" si="11"/>
        <v>46459</v>
      </c>
      <c r="R27" s="91"/>
      <c r="S27" s="104"/>
    </row>
    <row r="28" spans="1:18" s="3" customFormat="1" ht="45">
      <c r="A28" s="16">
        <f aca="true" t="shared" si="12" ref="A28:A44">A27+1</f>
        <v>23</v>
      </c>
      <c r="B28" s="16">
        <v>1</v>
      </c>
      <c r="C28" s="17" t="s">
        <v>40</v>
      </c>
      <c r="D28" s="18">
        <v>0</v>
      </c>
      <c r="E28" s="19" t="s">
        <v>17</v>
      </c>
      <c r="F28" s="19" t="s">
        <v>24</v>
      </c>
      <c r="G28" s="17">
        <v>32.86</v>
      </c>
      <c r="H28" s="17">
        <v>38.74</v>
      </c>
      <c r="I28" s="20">
        <f t="shared" si="7"/>
        <v>0.32453711979725813</v>
      </c>
      <c r="J28" s="21">
        <f t="shared" si="8"/>
        <v>5.281549541292559</v>
      </c>
      <c r="K28" s="21">
        <v>6.23</v>
      </c>
      <c r="L28" s="17">
        <f t="shared" si="9"/>
        <v>38.14154954129256</v>
      </c>
      <c r="M28" s="21">
        <f t="shared" si="5"/>
        <v>44.97</v>
      </c>
      <c r="N28" s="21">
        <f t="shared" si="10"/>
        <v>6.828450458707437</v>
      </c>
      <c r="O28" s="25">
        <v>1050</v>
      </c>
      <c r="P28" s="25">
        <v>945</v>
      </c>
      <c r="Q28" s="26">
        <f t="shared" si="11"/>
        <v>42496.65</v>
      </c>
      <c r="R28" s="17" t="s">
        <v>22</v>
      </c>
    </row>
    <row r="29" spans="1:18" s="3" customFormat="1" ht="30">
      <c r="A29" s="4">
        <f t="shared" si="12"/>
        <v>24</v>
      </c>
      <c r="B29" s="4">
        <v>1</v>
      </c>
      <c r="C29" s="5" t="s">
        <v>76</v>
      </c>
      <c r="D29" s="6">
        <v>2</v>
      </c>
      <c r="E29" s="5" t="s">
        <v>17</v>
      </c>
      <c r="F29" s="5" t="s">
        <v>23</v>
      </c>
      <c r="G29" s="7">
        <v>95.33</v>
      </c>
      <c r="H29" s="7">
        <v>97.63</v>
      </c>
      <c r="I29" s="8">
        <f t="shared" si="7"/>
        <v>0.9415131962955756</v>
      </c>
      <c r="J29" s="9">
        <f t="shared" si="8"/>
        <v>15.32227990783383</v>
      </c>
      <c r="K29" s="9">
        <v>15.69</v>
      </c>
      <c r="L29" s="7">
        <f t="shared" si="9"/>
        <v>110.65227990783383</v>
      </c>
      <c r="M29" s="9">
        <f t="shared" si="5"/>
        <v>113.32</v>
      </c>
      <c r="N29" s="9">
        <f t="shared" si="10"/>
        <v>2.6677200921661637</v>
      </c>
      <c r="O29" s="24">
        <v>1050</v>
      </c>
      <c r="P29" s="58">
        <v>700</v>
      </c>
      <c r="Q29" s="59">
        <f t="shared" si="11"/>
        <v>79324</v>
      </c>
      <c r="R29" s="7"/>
    </row>
    <row r="30" spans="1:18" s="28" customFormat="1" ht="30">
      <c r="A30" s="46">
        <f t="shared" si="12"/>
        <v>25</v>
      </c>
      <c r="B30" s="46">
        <v>1</v>
      </c>
      <c r="C30" s="47" t="s">
        <v>77</v>
      </c>
      <c r="D30" s="48">
        <v>2</v>
      </c>
      <c r="E30" s="47" t="s">
        <v>19</v>
      </c>
      <c r="F30" s="47" t="s">
        <v>23</v>
      </c>
      <c r="G30" s="49">
        <v>90.34</v>
      </c>
      <c r="H30" s="49">
        <v>92.2</v>
      </c>
      <c r="I30" s="50">
        <f t="shared" si="7"/>
        <v>0.892230170495566</v>
      </c>
      <c r="J30" s="51">
        <f t="shared" si="8"/>
        <v>14.520243017661892</v>
      </c>
      <c r="K30" s="51">
        <v>14.82</v>
      </c>
      <c r="L30" s="49">
        <f t="shared" si="9"/>
        <v>104.8602430176619</v>
      </c>
      <c r="M30" s="51">
        <f t="shared" si="5"/>
        <v>107.02000000000001</v>
      </c>
      <c r="N30" s="51">
        <f t="shared" si="10"/>
        <v>2.1597569823381093</v>
      </c>
      <c r="O30" s="52">
        <v>1050</v>
      </c>
      <c r="P30" s="52">
        <v>750</v>
      </c>
      <c r="Q30" s="53">
        <f t="shared" si="11"/>
        <v>80265.00000000001</v>
      </c>
      <c r="R30" s="17" t="s">
        <v>22</v>
      </c>
    </row>
    <row r="31" spans="1:18" s="3" customFormat="1" ht="45">
      <c r="A31" s="16">
        <f t="shared" si="12"/>
        <v>26</v>
      </c>
      <c r="B31" s="16">
        <v>1</v>
      </c>
      <c r="C31" s="17" t="s">
        <v>41</v>
      </c>
      <c r="D31" s="18">
        <v>0</v>
      </c>
      <c r="E31" s="19" t="s">
        <v>19</v>
      </c>
      <c r="F31" s="19" t="s">
        <v>24</v>
      </c>
      <c r="G31" s="17">
        <v>29.84</v>
      </c>
      <c r="H31" s="17">
        <v>28.9</v>
      </c>
      <c r="I31" s="20">
        <f t="shared" si="7"/>
        <v>0.29471051901248274</v>
      </c>
      <c r="J31" s="21">
        <f t="shared" si="8"/>
        <v>4.796148457461046</v>
      </c>
      <c r="K31" s="21">
        <v>4.64</v>
      </c>
      <c r="L31" s="17">
        <f t="shared" si="9"/>
        <v>34.63614845746105</v>
      </c>
      <c r="M31" s="21">
        <f t="shared" si="5"/>
        <v>33.54</v>
      </c>
      <c r="N31" s="21">
        <f t="shared" si="10"/>
        <v>-1.096148457461048</v>
      </c>
      <c r="O31" s="25">
        <v>1050</v>
      </c>
      <c r="P31" s="25">
        <v>945</v>
      </c>
      <c r="Q31" s="26">
        <f t="shared" si="11"/>
        <v>31695.3</v>
      </c>
      <c r="R31" s="17" t="s">
        <v>22</v>
      </c>
    </row>
    <row r="32" spans="1:18" s="28" customFormat="1" ht="30">
      <c r="A32" s="61">
        <f t="shared" si="12"/>
        <v>27</v>
      </c>
      <c r="B32" s="61">
        <v>1</v>
      </c>
      <c r="C32" s="62" t="s">
        <v>78</v>
      </c>
      <c r="D32" s="63">
        <v>1</v>
      </c>
      <c r="E32" s="62" t="s">
        <v>19</v>
      </c>
      <c r="F32" s="62" t="s">
        <v>23</v>
      </c>
      <c r="G32" s="60">
        <v>90.78</v>
      </c>
      <c r="H32" s="60">
        <v>91.46</v>
      </c>
      <c r="I32" s="64">
        <f t="shared" si="7"/>
        <v>0.8965757679608974</v>
      </c>
      <c r="J32" s="65">
        <f t="shared" si="8"/>
        <v>14.590963705372442</v>
      </c>
      <c r="K32" s="65">
        <v>14.7</v>
      </c>
      <c r="L32" s="60">
        <f t="shared" si="9"/>
        <v>105.37096370537245</v>
      </c>
      <c r="M32" s="65">
        <f t="shared" si="5"/>
        <v>106.16</v>
      </c>
      <c r="N32" s="65">
        <f t="shared" si="10"/>
        <v>0.7890362946275502</v>
      </c>
      <c r="O32" s="58">
        <v>1050</v>
      </c>
      <c r="P32" s="58">
        <v>750</v>
      </c>
      <c r="Q32" s="59">
        <f t="shared" si="11"/>
        <v>79620</v>
      </c>
      <c r="R32" s="27"/>
    </row>
    <row r="33" spans="1:18" s="3" customFormat="1" ht="30">
      <c r="A33" s="16">
        <v>28</v>
      </c>
      <c r="B33" s="16">
        <v>1</v>
      </c>
      <c r="C33" s="19" t="s">
        <v>79</v>
      </c>
      <c r="D33" s="22">
        <v>1</v>
      </c>
      <c r="E33" s="19" t="s">
        <v>19</v>
      </c>
      <c r="F33" s="19" t="s">
        <v>23</v>
      </c>
      <c r="G33" s="23"/>
      <c r="H33" s="17">
        <v>75.77</v>
      </c>
      <c r="I33" s="20"/>
      <c r="J33" s="21"/>
      <c r="K33" s="21">
        <v>12.18</v>
      </c>
      <c r="L33" s="17"/>
      <c r="M33" s="21">
        <f t="shared" si="5"/>
        <v>87.94999999999999</v>
      </c>
      <c r="N33" s="21"/>
      <c r="O33" s="25">
        <v>1050</v>
      </c>
      <c r="P33" s="25">
        <v>945</v>
      </c>
      <c r="Q33" s="26">
        <f t="shared" si="11"/>
        <v>83112.74999999999</v>
      </c>
      <c r="R33" s="17" t="s">
        <v>22</v>
      </c>
    </row>
    <row r="34" spans="1:18" s="3" customFormat="1" ht="30">
      <c r="A34" s="16">
        <v>29</v>
      </c>
      <c r="B34" s="16">
        <v>1</v>
      </c>
      <c r="C34" s="19" t="s">
        <v>80</v>
      </c>
      <c r="D34" s="22">
        <v>1</v>
      </c>
      <c r="E34" s="19" t="s">
        <v>19</v>
      </c>
      <c r="F34" s="19" t="s">
        <v>23</v>
      </c>
      <c r="G34" s="23"/>
      <c r="H34" s="17">
        <v>90.52</v>
      </c>
      <c r="I34" s="20"/>
      <c r="J34" s="21"/>
      <c r="K34" s="21">
        <v>14.55</v>
      </c>
      <c r="L34" s="17"/>
      <c r="M34" s="21">
        <f t="shared" si="5"/>
        <v>105.07</v>
      </c>
      <c r="N34" s="21"/>
      <c r="O34" s="25">
        <v>1050</v>
      </c>
      <c r="P34" s="25">
        <v>945</v>
      </c>
      <c r="Q34" s="26">
        <f t="shared" si="11"/>
        <v>99291.15</v>
      </c>
      <c r="R34" s="17" t="s">
        <v>22</v>
      </c>
    </row>
    <row r="35" spans="1:18" s="3" customFormat="1" ht="30">
      <c r="A35" s="16">
        <v>30</v>
      </c>
      <c r="B35" s="16">
        <v>1</v>
      </c>
      <c r="C35" s="19" t="s">
        <v>81</v>
      </c>
      <c r="D35" s="22">
        <v>1</v>
      </c>
      <c r="E35" s="19" t="s">
        <v>19</v>
      </c>
      <c r="F35" s="19" t="s">
        <v>23</v>
      </c>
      <c r="G35" s="23"/>
      <c r="H35" s="17">
        <v>74.68</v>
      </c>
      <c r="I35" s="20"/>
      <c r="J35" s="21"/>
      <c r="K35" s="21">
        <v>12</v>
      </c>
      <c r="L35" s="17"/>
      <c r="M35" s="21">
        <f t="shared" si="5"/>
        <v>86.68</v>
      </c>
      <c r="N35" s="21"/>
      <c r="O35" s="25">
        <v>1050</v>
      </c>
      <c r="P35" s="25">
        <v>945</v>
      </c>
      <c r="Q35" s="26">
        <f t="shared" si="11"/>
        <v>81912.6</v>
      </c>
      <c r="R35" s="17" t="s">
        <v>22</v>
      </c>
    </row>
    <row r="36" spans="1:18" s="28" customFormat="1" ht="30">
      <c r="A36" s="61">
        <v>31</v>
      </c>
      <c r="B36" s="61">
        <v>1</v>
      </c>
      <c r="C36" s="62" t="s">
        <v>82</v>
      </c>
      <c r="D36" s="63">
        <v>1</v>
      </c>
      <c r="E36" s="62" t="s">
        <v>19</v>
      </c>
      <c r="F36" s="62" t="s">
        <v>23</v>
      </c>
      <c r="G36" s="60">
        <v>90.78</v>
      </c>
      <c r="H36" s="60">
        <v>90.08</v>
      </c>
      <c r="I36" s="64">
        <f t="shared" si="7"/>
        <v>0.8965757679608974</v>
      </c>
      <c r="J36" s="65">
        <f t="shared" si="8"/>
        <v>14.590963705372442</v>
      </c>
      <c r="K36" s="65">
        <v>14.48</v>
      </c>
      <c r="L36" s="60">
        <f aca="true" t="shared" si="13" ref="L36:L44">SUM(G36+J36)</f>
        <v>105.37096370537245</v>
      </c>
      <c r="M36" s="65">
        <f t="shared" si="5"/>
        <v>104.56</v>
      </c>
      <c r="N36" s="65">
        <f aca="true" t="shared" si="14" ref="N36:N44">M36-L36</f>
        <v>-0.8109637053724441</v>
      </c>
      <c r="O36" s="58">
        <v>1050</v>
      </c>
      <c r="P36" s="58">
        <v>750</v>
      </c>
      <c r="Q36" s="59">
        <f t="shared" si="11"/>
        <v>78420</v>
      </c>
      <c r="R36" s="27"/>
    </row>
    <row r="37" spans="1:18" s="3" customFormat="1" ht="45">
      <c r="A37" s="16">
        <f t="shared" si="12"/>
        <v>32</v>
      </c>
      <c r="B37" s="16">
        <v>1</v>
      </c>
      <c r="C37" s="19" t="s">
        <v>177</v>
      </c>
      <c r="D37" s="18">
        <v>0</v>
      </c>
      <c r="E37" s="19" t="s">
        <v>19</v>
      </c>
      <c r="F37" s="19" t="s">
        <v>24</v>
      </c>
      <c r="G37" s="17">
        <v>29.84</v>
      </c>
      <c r="H37" s="17">
        <v>31.4</v>
      </c>
      <c r="I37" s="20">
        <f t="shared" si="7"/>
        <v>0.29471051901248274</v>
      </c>
      <c r="J37" s="21">
        <f t="shared" si="8"/>
        <v>4.796148457461046</v>
      </c>
      <c r="K37" s="21">
        <v>5.05</v>
      </c>
      <c r="L37" s="17">
        <f t="shared" si="13"/>
        <v>34.63614845746105</v>
      </c>
      <c r="M37" s="21">
        <f t="shared" si="5"/>
        <v>36.449999999999996</v>
      </c>
      <c r="N37" s="21">
        <f t="shared" si="14"/>
        <v>1.8138515425389485</v>
      </c>
      <c r="O37" s="25">
        <v>1050</v>
      </c>
      <c r="P37" s="25">
        <v>945</v>
      </c>
      <c r="Q37" s="26">
        <f t="shared" si="11"/>
        <v>34445.24999999999</v>
      </c>
      <c r="R37" s="17" t="s">
        <v>22</v>
      </c>
    </row>
    <row r="38" spans="1:18" s="28" customFormat="1" ht="30">
      <c r="A38" s="61">
        <f t="shared" si="12"/>
        <v>33</v>
      </c>
      <c r="B38" s="61">
        <v>1</v>
      </c>
      <c r="C38" s="62" t="s">
        <v>83</v>
      </c>
      <c r="D38" s="63">
        <v>2</v>
      </c>
      <c r="E38" s="62" t="s">
        <v>19</v>
      </c>
      <c r="F38" s="62" t="s">
        <v>23</v>
      </c>
      <c r="G38" s="60">
        <v>90.34</v>
      </c>
      <c r="H38" s="60">
        <v>92.51</v>
      </c>
      <c r="I38" s="64">
        <f t="shared" si="7"/>
        <v>0.892230170495566</v>
      </c>
      <c r="J38" s="65">
        <f t="shared" si="8"/>
        <v>14.520243017661892</v>
      </c>
      <c r="K38" s="65">
        <v>14.87</v>
      </c>
      <c r="L38" s="60">
        <f t="shared" si="13"/>
        <v>104.8602430176619</v>
      </c>
      <c r="M38" s="65">
        <f t="shared" si="5"/>
        <v>107.38000000000001</v>
      </c>
      <c r="N38" s="65">
        <f t="shared" si="14"/>
        <v>2.5197569823381087</v>
      </c>
      <c r="O38" s="58">
        <v>1050</v>
      </c>
      <c r="P38" s="58">
        <v>750</v>
      </c>
      <c r="Q38" s="59">
        <f t="shared" si="11"/>
        <v>80535</v>
      </c>
      <c r="R38" s="27"/>
    </row>
    <row r="39" spans="1:18" s="28" customFormat="1" ht="30">
      <c r="A39" s="61">
        <f t="shared" si="12"/>
        <v>34</v>
      </c>
      <c r="B39" s="61">
        <v>1</v>
      </c>
      <c r="C39" s="62" t="s">
        <v>84</v>
      </c>
      <c r="D39" s="63">
        <v>2</v>
      </c>
      <c r="E39" s="62" t="s">
        <v>17</v>
      </c>
      <c r="F39" s="62" t="s">
        <v>23</v>
      </c>
      <c r="G39" s="60">
        <v>95.33</v>
      </c>
      <c r="H39" s="60">
        <v>98.5</v>
      </c>
      <c r="I39" s="64">
        <f t="shared" si="7"/>
        <v>0.9415131962955756</v>
      </c>
      <c r="J39" s="65">
        <f t="shared" si="8"/>
        <v>15.32227990783383</v>
      </c>
      <c r="K39" s="65">
        <v>15.83</v>
      </c>
      <c r="L39" s="60">
        <f t="shared" si="13"/>
        <v>110.65227990783383</v>
      </c>
      <c r="M39" s="65">
        <f t="shared" si="5"/>
        <v>114.33</v>
      </c>
      <c r="N39" s="65">
        <f t="shared" si="14"/>
        <v>3.677720092166169</v>
      </c>
      <c r="O39" s="58">
        <v>1050</v>
      </c>
      <c r="P39" s="58">
        <v>700</v>
      </c>
      <c r="Q39" s="59">
        <f t="shared" si="11"/>
        <v>80031</v>
      </c>
      <c r="R39" s="27"/>
    </row>
    <row r="40" spans="1:18" s="3" customFormat="1" ht="60">
      <c r="A40" s="16">
        <f t="shared" si="12"/>
        <v>35</v>
      </c>
      <c r="B40" s="16">
        <v>1</v>
      </c>
      <c r="C40" s="17" t="s">
        <v>42</v>
      </c>
      <c r="D40" s="18">
        <v>0</v>
      </c>
      <c r="E40" s="19" t="s">
        <v>17</v>
      </c>
      <c r="F40" s="19" t="s">
        <v>7</v>
      </c>
      <c r="G40" s="17">
        <v>32.86</v>
      </c>
      <c r="H40" s="17">
        <v>34</v>
      </c>
      <c r="I40" s="20">
        <f t="shared" si="7"/>
        <v>0.32453711979725813</v>
      </c>
      <c r="J40" s="21">
        <f t="shared" si="8"/>
        <v>5.281549541292559</v>
      </c>
      <c r="K40" s="21">
        <v>5.46</v>
      </c>
      <c r="L40" s="17">
        <f t="shared" si="13"/>
        <v>38.14154954129256</v>
      </c>
      <c r="M40" s="21">
        <f t="shared" si="5"/>
        <v>39.46</v>
      </c>
      <c r="N40" s="21">
        <f t="shared" si="14"/>
        <v>1.3184504587074386</v>
      </c>
      <c r="O40" s="25">
        <v>1050</v>
      </c>
      <c r="P40" s="25">
        <v>945</v>
      </c>
      <c r="Q40" s="26">
        <f t="shared" si="11"/>
        <v>37289.700000000004</v>
      </c>
      <c r="R40" s="17" t="s">
        <v>22</v>
      </c>
    </row>
    <row r="41" spans="1:18" s="3" customFormat="1" ht="30">
      <c r="A41" s="46">
        <f t="shared" si="12"/>
        <v>36</v>
      </c>
      <c r="B41" s="46">
        <v>1</v>
      </c>
      <c r="C41" s="47" t="s">
        <v>85</v>
      </c>
      <c r="D41" s="48">
        <v>1</v>
      </c>
      <c r="E41" s="47" t="s">
        <v>17</v>
      </c>
      <c r="F41" s="47" t="s">
        <v>23</v>
      </c>
      <c r="G41" s="49">
        <v>61.41</v>
      </c>
      <c r="H41" s="49">
        <v>62.52</v>
      </c>
      <c r="I41" s="50">
        <f t="shared" si="7"/>
        <v>0.6065071371500189</v>
      </c>
      <c r="J41" s="51">
        <f t="shared" si="8"/>
        <v>9.870357800693123</v>
      </c>
      <c r="K41" s="51">
        <v>10.05</v>
      </c>
      <c r="L41" s="49">
        <f t="shared" si="13"/>
        <v>71.28035780069312</v>
      </c>
      <c r="M41" s="51">
        <f t="shared" si="5"/>
        <v>72.57000000000001</v>
      </c>
      <c r="N41" s="51">
        <f t="shared" si="14"/>
        <v>1.2896421993068827</v>
      </c>
      <c r="O41" s="52">
        <v>1050</v>
      </c>
      <c r="P41" s="52">
        <v>945</v>
      </c>
      <c r="Q41" s="53">
        <f t="shared" si="11"/>
        <v>68578.65000000001</v>
      </c>
      <c r="R41" s="67" t="s">
        <v>22</v>
      </c>
    </row>
    <row r="42" spans="1:18" s="3" customFormat="1" ht="30">
      <c r="A42" s="46">
        <f t="shared" si="12"/>
        <v>37</v>
      </c>
      <c r="B42" s="46">
        <v>1</v>
      </c>
      <c r="C42" s="47" t="s">
        <v>86</v>
      </c>
      <c r="D42" s="48">
        <v>1</v>
      </c>
      <c r="E42" s="47" t="s">
        <v>17</v>
      </c>
      <c r="F42" s="47" t="s">
        <v>23</v>
      </c>
      <c r="G42" s="49">
        <v>62.56</v>
      </c>
      <c r="H42" s="49">
        <v>61.34</v>
      </c>
      <c r="I42" s="50">
        <f t="shared" si="7"/>
        <v>0.6178649487071354</v>
      </c>
      <c r="J42" s="51">
        <f t="shared" si="8"/>
        <v>10.055195961754793</v>
      </c>
      <c r="K42" s="51">
        <v>9.86</v>
      </c>
      <c r="L42" s="49">
        <f t="shared" si="13"/>
        <v>72.6151959617548</v>
      </c>
      <c r="M42" s="51">
        <f t="shared" si="5"/>
        <v>71.2</v>
      </c>
      <c r="N42" s="51">
        <f t="shared" si="14"/>
        <v>-1.4151959617547902</v>
      </c>
      <c r="O42" s="52">
        <v>1050</v>
      </c>
      <c r="P42" s="52">
        <v>945</v>
      </c>
      <c r="Q42" s="53">
        <f t="shared" si="11"/>
        <v>67284</v>
      </c>
      <c r="R42" s="67" t="s">
        <v>22</v>
      </c>
    </row>
    <row r="43" spans="1:18" s="28" customFormat="1" ht="30">
      <c r="A43" s="38">
        <f t="shared" si="12"/>
        <v>38</v>
      </c>
      <c r="B43" s="38">
        <v>1</v>
      </c>
      <c r="C43" s="39" t="s">
        <v>87</v>
      </c>
      <c r="D43" s="40">
        <v>1</v>
      </c>
      <c r="E43" s="39" t="s">
        <v>17</v>
      </c>
      <c r="F43" s="39" t="s">
        <v>23</v>
      </c>
      <c r="G43" s="41">
        <v>62.1</v>
      </c>
      <c r="H43" s="41">
        <v>62.08</v>
      </c>
      <c r="I43" s="42">
        <f t="shared" si="7"/>
        <v>0.6133218240842887</v>
      </c>
      <c r="J43" s="43">
        <f t="shared" si="8"/>
        <v>9.981260697330123</v>
      </c>
      <c r="K43" s="43">
        <v>9.98</v>
      </c>
      <c r="L43" s="41">
        <f t="shared" si="13"/>
        <v>72.08126069733012</v>
      </c>
      <c r="M43" s="43">
        <f t="shared" si="5"/>
        <v>72.06</v>
      </c>
      <c r="N43" s="43">
        <f t="shared" si="14"/>
        <v>-0.021260697330120593</v>
      </c>
      <c r="O43" s="44">
        <v>1050</v>
      </c>
      <c r="P43" s="44">
        <v>700</v>
      </c>
      <c r="Q43" s="45">
        <f t="shared" si="11"/>
        <v>50442</v>
      </c>
      <c r="R43" s="33"/>
    </row>
    <row r="44" spans="1:18" s="28" customFormat="1" ht="30">
      <c r="A44" s="61">
        <f t="shared" si="12"/>
        <v>39</v>
      </c>
      <c r="B44" s="61">
        <v>1</v>
      </c>
      <c r="C44" s="62" t="s">
        <v>88</v>
      </c>
      <c r="D44" s="63">
        <v>1</v>
      </c>
      <c r="E44" s="62" t="s">
        <v>17</v>
      </c>
      <c r="F44" s="62" t="s">
        <v>23</v>
      </c>
      <c r="G44" s="60">
        <v>72.89</v>
      </c>
      <c r="H44" s="60">
        <v>71.58</v>
      </c>
      <c r="I44" s="64">
        <f t="shared" si="7"/>
        <v>0.7198877255636684</v>
      </c>
      <c r="J44" s="65">
        <f t="shared" si="8"/>
        <v>11.715524834595696</v>
      </c>
      <c r="K44" s="65">
        <v>11.5</v>
      </c>
      <c r="L44" s="60">
        <f t="shared" si="13"/>
        <v>84.6055248345957</v>
      </c>
      <c r="M44" s="65">
        <f t="shared" si="5"/>
        <v>83.08</v>
      </c>
      <c r="N44" s="65">
        <f t="shared" si="14"/>
        <v>-1.5255248345957</v>
      </c>
      <c r="O44" s="58">
        <v>1050</v>
      </c>
      <c r="P44" s="58">
        <v>700</v>
      </c>
      <c r="Q44" s="59">
        <f t="shared" si="11"/>
        <v>58156</v>
      </c>
      <c r="R44" s="60"/>
    </row>
    <row r="45" spans="1:18" s="3" customFormat="1" ht="15">
      <c r="A45" s="116" t="s">
        <v>173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</row>
    <row r="46" spans="1:18" s="28" customFormat="1" ht="30">
      <c r="A46" s="68">
        <v>40</v>
      </c>
      <c r="B46" s="68">
        <v>2</v>
      </c>
      <c r="C46" s="62" t="s">
        <v>89</v>
      </c>
      <c r="D46" s="63">
        <v>2</v>
      </c>
      <c r="E46" s="62" t="s">
        <v>17</v>
      </c>
      <c r="F46" s="62" t="s">
        <v>23</v>
      </c>
      <c r="G46" s="60">
        <v>109.29</v>
      </c>
      <c r="H46" s="60">
        <v>107.52</v>
      </c>
      <c r="I46" s="64">
        <f aca="true" t="shared" si="15" ref="I46:I67">(G46*100)/10125.19</f>
        <v>1.0793871522410936</v>
      </c>
      <c r="J46" s="65">
        <f aca="true" t="shared" si="16" ref="J46:J67">(1627.41*I46)/100</f>
        <v>17.566054454286782</v>
      </c>
      <c r="K46" s="65">
        <v>17.28</v>
      </c>
      <c r="L46" s="60">
        <f aca="true" t="shared" si="17" ref="L46:L67">SUM(G46+J46)</f>
        <v>126.85605445428679</v>
      </c>
      <c r="M46" s="65">
        <f t="shared" si="5"/>
        <v>124.8</v>
      </c>
      <c r="N46" s="65">
        <f aca="true" t="shared" si="18" ref="N46:N67">M46-L46</f>
        <v>-2.0560544542867945</v>
      </c>
      <c r="O46" s="58">
        <v>1050</v>
      </c>
      <c r="P46" s="58">
        <v>700</v>
      </c>
      <c r="Q46" s="59">
        <f aca="true" t="shared" si="19" ref="Q46:Q67">M46*P46</f>
        <v>87360</v>
      </c>
      <c r="R46" s="60"/>
    </row>
    <row r="47" spans="1:18" s="3" customFormat="1" ht="30">
      <c r="A47" s="61">
        <f>A46+1</f>
        <v>41</v>
      </c>
      <c r="B47" s="61">
        <v>2</v>
      </c>
      <c r="C47" s="62" t="s">
        <v>90</v>
      </c>
      <c r="D47" s="63">
        <v>1</v>
      </c>
      <c r="E47" s="62" t="s">
        <v>17</v>
      </c>
      <c r="F47" s="62" t="s">
        <v>23</v>
      </c>
      <c r="G47" s="60">
        <v>62.1</v>
      </c>
      <c r="H47" s="60">
        <v>61.8</v>
      </c>
      <c r="I47" s="64">
        <f t="shared" si="15"/>
        <v>0.6133218240842887</v>
      </c>
      <c r="J47" s="65">
        <f t="shared" si="16"/>
        <v>9.981260697330123</v>
      </c>
      <c r="K47" s="65">
        <v>9.93</v>
      </c>
      <c r="L47" s="60">
        <f t="shared" si="17"/>
        <v>72.08126069733012</v>
      </c>
      <c r="M47" s="65">
        <f t="shared" si="5"/>
        <v>71.72999999999999</v>
      </c>
      <c r="N47" s="65">
        <f t="shared" si="18"/>
        <v>-0.3512606973301331</v>
      </c>
      <c r="O47" s="58">
        <v>1050</v>
      </c>
      <c r="P47" s="58">
        <v>700</v>
      </c>
      <c r="Q47" s="59">
        <f t="shared" si="19"/>
        <v>50210.99999999999</v>
      </c>
      <c r="R47" s="60"/>
    </row>
    <row r="48" spans="1:18" s="3" customFormat="1" ht="30">
      <c r="A48" s="61">
        <f aca="true" t="shared" si="20" ref="A48:A67">A47+1</f>
        <v>42</v>
      </c>
      <c r="B48" s="61">
        <v>2</v>
      </c>
      <c r="C48" s="62" t="s">
        <v>91</v>
      </c>
      <c r="D48" s="63">
        <v>1</v>
      </c>
      <c r="E48" s="62" t="s">
        <v>17</v>
      </c>
      <c r="F48" s="62" t="s">
        <v>23</v>
      </c>
      <c r="G48" s="60">
        <v>62.56</v>
      </c>
      <c r="H48" s="60">
        <v>59.78</v>
      </c>
      <c r="I48" s="64">
        <f t="shared" si="15"/>
        <v>0.6178649487071354</v>
      </c>
      <c r="J48" s="65">
        <f t="shared" si="16"/>
        <v>10.055195961754793</v>
      </c>
      <c r="K48" s="65">
        <v>9.61</v>
      </c>
      <c r="L48" s="60">
        <f t="shared" si="17"/>
        <v>72.6151959617548</v>
      </c>
      <c r="M48" s="65">
        <f t="shared" si="5"/>
        <v>69.39</v>
      </c>
      <c r="N48" s="65">
        <f t="shared" si="18"/>
        <v>-3.2251959617547925</v>
      </c>
      <c r="O48" s="58">
        <v>1050</v>
      </c>
      <c r="P48" s="58">
        <v>700</v>
      </c>
      <c r="Q48" s="59">
        <f t="shared" si="19"/>
        <v>48573</v>
      </c>
      <c r="R48" s="60"/>
    </row>
    <row r="49" spans="1:18" s="3" customFormat="1" ht="30">
      <c r="A49" s="46">
        <f t="shared" si="20"/>
        <v>43</v>
      </c>
      <c r="B49" s="46">
        <v>2</v>
      </c>
      <c r="C49" s="47" t="s">
        <v>92</v>
      </c>
      <c r="D49" s="48">
        <v>1</v>
      </c>
      <c r="E49" s="47" t="s">
        <v>17</v>
      </c>
      <c r="F49" s="47" t="s">
        <v>23</v>
      </c>
      <c r="G49" s="49">
        <v>61.41</v>
      </c>
      <c r="H49" s="49">
        <v>57.18</v>
      </c>
      <c r="I49" s="50">
        <f t="shared" si="15"/>
        <v>0.6065071371500189</v>
      </c>
      <c r="J49" s="51">
        <f t="shared" si="16"/>
        <v>9.870357800693123</v>
      </c>
      <c r="K49" s="51">
        <v>9.19</v>
      </c>
      <c r="L49" s="49">
        <f t="shared" si="17"/>
        <v>71.28035780069312</v>
      </c>
      <c r="M49" s="51">
        <f t="shared" si="5"/>
        <v>66.37</v>
      </c>
      <c r="N49" s="51">
        <f t="shared" si="18"/>
        <v>-4.91035780069312</v>
      </c>
      <c r="O49" s="52">
        <v>1050</v>
      </c>
      <c r="P49" s="52">
        <v>700</v>
      </c>
      <c r="Q49" s="53">
        <f t="shared" si="19"/>
        <v>46459</v>
      </c>
      <c r="R49" s="17" t="s">
        <v>22</v>
      </c>
    </row>
    <row r="50" spans="1:18" s="3" customFormat="1" ht="45">
      <c r="A50" s="16">
        <f t="shared" si="20"/>
        <v>44</v>
      </c>
      <c r="B50" s="16">
        <v>2</v>
      </c>
      <c r="C50" s="17" t="s">
        <v>43</v>
      </c>
      <c r="D50" s="18">
        <v>0</v>
      </c>
      <c r="E50" s="19" t="s">
        <v>17</v>
      </c>
      <c r="F50" s="19" t="s">
        <v>24</v>
      </c>
      <c r="G50" s="17">
        <v>32.86</v>
      </c>
      <c r="H50" s="17">
        <v>38.74</v>
      </c>
      <c r="I50" s="20">
        <f t="shared" si="15"/>
        <v>0.32453711979725813</v>
      </c>
      <c r="J50" s="21">
        <f t="shared" si="16"/>
        <v>5.281549541292559</v>
      </c>
      <c r="K50" s="21">
        <v>6.23</v>
      </c>
      <c r="L50" s="17">
        <f t="shared" si="17"/>
        <v>38.14154954129256</v>
      </c>
      <c r="M50" s="21">
        <f t="shared" si="5"/>
        <v>44.97</v>
      </c>
      <c r="N50" s="21">
        <f t="shared" si="18"/>
        <v>6.828450458707437</v>
      </c>
      <c r="O50" s="25">
        <v>1050</v>
      </c>
      <c r="P50" s="25">
        <v>945</v>
      </c>
      <c r="Q50" s="26">
        <f t="shared" si="19"/>
        <v>42496.65</v>
      </c>
      <c r="R50" s="17" t="s">
        <v>22</v>
      </c>
    </row>
    <row r="51" spans="1:18" s="28" customFormat="1" ht="30">
      <c r="A51" s="61">
        <f t="shared" si="20"/>
        <v>45</v>
      </c>
      <c r="B51" s="61">
        <v>2</v>
      </c>
      <c r="C51" s="62" t="s">
        <v>93</v>
      </c>
      <c r="D51" s="63">
        <v>2</v>
      </c>
      <c r="E51" s="62" t="s">
        <v>17</v>
      </c>
      <c r="F51" s="62" t="s">
        <v>23</v>
      </c>
      <c r="G51" s="60">
        <v>95.33</v>
      </c>
      <c r="H51" s="60">
        <v>97.63</v>
      </c>
      <c r="I51" s="64">
        <f t="shared" si="15"/>
        <v>0.9415131962955756</v>
      </c>
      <c r="J51" s="65">
        <f t="shared" si="16"/>
        <v>15.32227990783383</v>
      </c>
      <c r="K51" s="65">
        <v>15.69</v>
      </c>
      <c r="L51" s="60">
        <f t="shared" si="17"/>
        <v>110.65227990783383</v>
      </c>
      <c r="M51" s="65">
        <f t="shared" si="5"/>
        <v>113.32</v>
      </c>
      <c r="N51" s="65">
        <f t="shared" si="18"/>
        <v>2.6677200921661637</v>
      </c>
      <c r="O51" s="58">
        <v>1050</v>
      </c>
      <c r="P51" s="58">
        <v>700</v>
      </c>
      <c r="Q51" s="59">
        <f t="shared" si="19"/>
        <v>79324</v>
      </c>
      <c r="R51" s="27"/>
    </row>
    <row r="52" spans="1:18" s="3" customFormat="1" ht="30">
      <c r="A52" s="16">
        <f t="shared" si="20"/>
        <v>46</v>
      </c>
      <c r="B52" s="16">
        <v>2</v>
      </c>
      <c r="C52" s="19" t="s">
        <v>94</v>
      </c>
      <c r="D52" s="22">
        <v>2</v>
      </c>
      <c r="E52" s="19" t="s">
        <v>18</v>
      </c>
      <c r="F52" s="19" t="s">
        <v>23</v>
      </c>
      <c r="G52" s="17">
        <v>90.34</v>
      </c>
      <c r="H52" s="17">
        <v>92.2</v>
      </c>
      <c r="I52" s="20">
        <f t="shared" si="15"/>
        <v>0.892230170495566</v>
      </c>
      <c r="J52" s="21">
        <f t="shared" si="16"/>
        <v>14.520243017661892</v>
      </c>
      <c r="K52" s="21">
        <v>14.82</v>
      </c>
      <c r="L52" s="17">
        <f t="shared" si="17"/>
        <v>104.8602430176619</v>
      </c>
      <c r="M52" s="21">
        <f t="shared" si="5"/>
        <v>107.02000000000001</v>
      </c>
      <c r="N52" s="21">
        <f t="shared" si="18"/>
        <v>2.1597569823381093</v>
      </c>
      <c r="O52" s="25">
        <v>1050</v>
      </c>
      <c r="P52" s="25">
        <v>945</v>
      </c>
      <c r="Q52" s="26">
        <f t="shared" si="19"/>
        <v>101133.90000000001</v>
      </c>
      <c r="R52" s="17" t="s">
        <v>22</v>
      </c>
    </row>
    <row r="53" spans="1:18" s="3" customFormat="1" ht="45">
      <c r="A53" s="16">
        <f t="shared" si="20"/>
        <v>47</v>
      </c>
      <c r="B53" s="16">
        <v>2</v>
      </c>
      <c r="C53" s="17" t="s">
        <v>44</v>
      </c>
      <c r="D53" s="18">
        <v>0</v>
      </c>
      <c r="E53" s="19" t="s">
        <v>18</v>
      </c>
      <c r="F53" s="19" t="s">
        <v>24</v>
      </c>
      <c r="G53" s="17">
        <v>29.84</v>
      </c>
      <c r="H53" s="17">
        <v>28.9</v>
      </c>
      <c r="I53" s="20">
        <f t="shared" si="15"/>
        <v>0.29471051901248274</v>
      </c>
      <c r="J53" s="21">
        <f t="shared" si="16"/>
        <v>4.796148457461046</v>
      </c>
      <c r="K53" s="21">
        <v>4.64</v>
      </c>
      <c r="L53" s="17">
        <f t="shared" si="17"/>
        <v>34.63614845746105</v>
      </c>
      <c r="M53" s="21">
        <f t="shared" si="5"/>
        <v>33.54</v>
      </c>
      <c r="N53" s="21">
        <f t="shared" si="18"/>
        <v>-1.096148457461048</v>
      </c>
      <c r="O53" s="25">
        <v>1050</v>
      </c>
      <c r="P53" s="25">
        <v>945</v>
      </c>
      <c r="Q53" s="26">
        <f t="shared" si="19"/>
        <v>31695.3</v>
      </c>
      <c r="R53" s="17" t="s">
        <v>22</v>
      </c>
    </row>
    <row r="54" spans="1:18" s="3" customFormat="1" ht="30">
      <c r="A54" s="30">
        <f t="shared" si="20"/>
        <v>48</v>
      </c>
      <c r="B54" s="30">
        <v>2</v>
      </c>
      <c r="C54" s="31" t="s">
        <v>95</v>
      </c>
      <c r="D54" s="32">
        <v>1</v>
      </c>
      <c r="E54" s="31" t="s">
        <v>18</v>
      </c>
      <c r="F54" s="31" t="s">
        <v>23</v>
      </c>
      <c r="G54" s="33">
        <v>64</v>
      </c>
      <c r="H54" s="33">
        <v>63.48</v>
      </c>
      <c r="I54" s="34">
        <f t="shared" si="15"/>
        <v>0.6320869040482203</v>
      </c>
      <c r="J54" s="35">
        <f t="shared" si="16"/>
        <v>10.286645485171142</v>
      </c>
      <c r="K54" s="35">
        <v>10.2</v>
      </c>
      <c r="L54" s="33">
        <f t="shared" si="17"/>
        <v>74.28664548517114</v>
      </c>
      <c r="M54" s="35">
        <f t="shared" si="5"/>
        <v>73.67999999999999</v>
      </c>
      <c r="N54" s="35">
        <f t="shared" si="18"/>
        <v>-0.6066454851711427</v>
      </c>
      <c r="O54" s="36">
        <v>1050</v>
      </c>
      <c r="P54" s="36">
        <v>750</v>
      </c>
      <c r="Q54" s="37">
        <f t="shared" si="19"/>
        <v>55259.99999999999</v>
      </c>
      <c r="R54" s="33"/>
    </row>
    <row r="55" spans="1:18" s="3" customFormat="1" ht="30">
      <c r="A55" s="16">
        <f t="shared" si="20"/>
        <v>49</v>
      </c>
      <c r="B55" s="16">
        <v>2</v>
      </c>
      <c r="C55" s="19" t="s">
        <v>96</v>
      </c>
      <c r="D55" s="22">
        <v>1</v>
      </c>
      <c r="E55" s="19" t="s">
        <v>18</v>
      </c>
      <c r="F55" s="19" t="s">
        <v>23</v>
      </c>
      <c r="G55" s="17">
        <v>63.71</v>
      </c>
      <c r="H55" s="17">
        <v>64.9</v>
      </c>
      <c r="I55" s="20">
        <f t="shared" si="15"/>
        <v>0.6292227602642518</v>
      </c>
      <c r="J55" s="21">
        <f t="shared" si="16"/>
        <v>10.240034122816462</v>
      </c>
      <c r="K55" s="21">
        <v>10.43</v>
      </c>
      <c r="L55" s="17">
        <f t="shared" si="17"/>
        <v>73.95003412281646</v>
      </c>
      <c r="M55" s="21">
        <f t="shared" si="5"/>
        <v>75.33000000000001</v>
      </c>
      <c r="N55" s="21">
        <f t="shared" si="18"/>
        <v>1.379965877183551</v>
      </c>
      <c r="O55" s="25">
        <v>1050</v>
      </c>
      <c r="P55" s="25">
        <v>945</v>
      </c>
      <c r="Q55" s="26">
        <f t="shared" si="19"/>
        <v>71186.85</v>
      </c>
      <c r="R55" s="17" t="s">
        <v>22</v>
      </c>
    </row>
    <row r="56" spans="1:18" s="3" customFormat="1" ht="30">
      <c r="A56" s="38">
        <f t="shared" si="20"/>
        <v>50</v>
      </c>
      <c r="B56" s="38">
        <v>2</v>
      </c>
      <c r="C56" s="39" t="s">
        <v>97</v>
      </c>
      <c r="D56" s="40">
        <v>1</v>
      </c>
      <c r="E56" s="39" t="s">
        <v>18</v>
      </c>
      <c r="F56" s="39" t="s">
        <v>23</v>
      </c>
      <c r="G56" s="41">
        <v>65.27</v>
      </c>
      <c r="H56" s="41">
        <v>73.02</v>
      </c>
      <c r="I56" s="42">
        <f t="shared" si="15"/>
        <v>0.6446298785504272</v>
      </c>
      <c r="J56" s="43">
        <f t="shared" si="16"/>
        <v>10.490771106517506</v>
      </c>
      <c r="K56" s="43">
        <v>11.74</v>
      </c>
      <c r="L56" s="41">
        <f t="shared" si="17"/>
        <v>75.7607711065175</v>
      </c>
      <c r="M56" s="43">
        <f t="shared" si="5"/>
        <v>84.75999999999999</v>
      </c>
      <c r="N56" s="43">
        <f t="shared" si="18"/>
        <v>8.999228893482496</v>
      </c>
      <c r="O56" s="44">
        <v>1050</v>
      </c>
      <c r="P56" s="44">
        <v>750</v>
      </c>
      <c r="Q56" s="45">
        <f t="shared" si="19"/>
        <v>63569.99999999999</v>
      </c>
      <c r="R56" s="33"/>
    </row>
    <row r="57" spans="1:18" s="28" customFormat="1" ht="30">
      <c r="A57" s="61">
        <f t="shared" si="20"/>
        <v>51</v>
      </c>
      <c r="B57" s="61">
        <v>2</v>
      </c>
      <c r="C57" s="62" t="s">
        <v>98</v>
      </c>
      <c r="D57" s="63">
        <v>1</v>
      </c>
      <c r="E57" s="62" t="s">
        <v>18</v>
      </c>
      <c r="F57" s="62" t="s">
        <v>23</v>
      </c>
      <c r="G57" s="60">
        <v>65.27</v>
      </c>
      <c r="H57" s="60">
        <v>73.38</v>
      </c>
      <c r="I57" s="64">
        <f t="shared" si="15"/>
        <v>0.6446298785504272</v>
      </c>
      <c r="J57" s="65">
        <f t="shared" si="16"/>
        <v>10.490771106517506</v>
      </c>
      <c r="K57" s="65">
        <v>11.79</v>
      </c>
      <c r="L57" s="60">
        <f t="shared" si="17"/>
        <v>75.7607711065175</v>
      </c>
      <c r="M57" s="65">
        <f t="shared" si="5"/>
        <v>85.16999999999999</v>
      </c>
      <c r="N57" s="65">
        <f t="shared" si="18"/>
        <v>9.409228893482492</v>
      </c>
      <c r="O57" s="58">
        <v>1050</v>
      </c>
      <c r="P57" s="44">
        <v>750</v>
      </c>
      <c r="Q57" s="59">
        <f t="shared" si="19"/>
        <v>63877.49999999999</v>
      </c>
      <c r="R57" s="27"/>
    </row>
    <row r="58" spans="1:18" s="3" customFormat="1" ht="30">
      <c r="A58" s="16">
        <f t="shared" si="20"/>
        <v>52</v>
      </c>
      <c r="B58" s="16">
        <v>2</v>
      </c>
      <c r="C58" s="19" t="s">
        <v>99</v>
      </c>
      <c r="D58" s="22">
        <v>1</v>
      </c>
      <c r="E58" s="19" t="s">
        <v>18</v>
      </c>
      <c r="F58" s="19" t="s">
        <v>23</v>
      </c>
      <c r="G58" s="17">
        <v>63.71</v>
      </c>
      <c r="H58" s="17">
        <v>63.09</v>
      </c>
      <c r="I58" s="20">
        <f t="shared" si="15"/>
        <v>0.6292227602642518</v>
      </c>
      <c r="J58" s="21">
        <f t="shared" si="16"/>
        <v>10.240034122816462</v>
      </c>
      <c r="K58" s="21">
        <v>10.14</v>
      </c>
      <c r="L58" s="17">
        <f t="shared" si="17"/>
        <v>73.95003412281646</v>
      </c>
      <c r="M58" s="21">
        <f t="shared" si="5"/>
        <v>73.23</v>
      </c>
      <c r="N58" s="21">
        <f t="shared" si="18"/>
        <v>-0.7200341228164575</v>
      </c>
      <c r="O58" s="25">
        <v>1050</v>
      </c>
      <c r="P58" s="25">
        <v>945</v>
      </c>
      <c r="Q58" s="26">
        <f t="shared" si="19"/>
        <v>69202.35</v>
      </c>
      <c r="R58" s="17" t="s">
        <v>22</v>
      </c>
    </row>
    <row r="59" spans="1:18" s="3" customFormat="1" ht="30">
      <c r="A59" s="16">
        <f t="shared" si="20"/>
        <v>53</v>
      </c>
      <c r="B59" s="16">
        <v>2</v>
      </c>
      <c r="C59" s="19" t="s">
        <v>100</v>
      </c>
      <c r="D59" s="22">
        <v>1</v>
      </c>
      <c r="E59" s="19" t="s">
        <v>18</v>
      </c>
      <c r="F59" s="19" t="s">
        <v>23</v>
      </c>
      <c r="G59" s="17">
        <v>64</v>
      </c>
      <c r="H59" s="17">
        <v>63.82</v>
      </c>
      <c r="I59" s="20">
        <f t="shared" si="15"/>
        <v>0.6320869040482203</v>
      </c>
      <c r="J59" s="21">
        <f t="shared" si="16"/>
        <v>10.286645485171142</v>
      </c>
      <c r="K59" s="21">
        <v>10.26</v>
      </c>
      <c r="L59" s="17">
        <f t="shared" si="17"/>
        <v>74.28664548517114</v>
      </c>
      <c r="M59" s="21">
        <f t="shared" si="5"/>
        <v>74.08</v>
      </c>
      <c r="N59" s="21">
        <f t="shared" si="18"/>
        <v>-0.206645485171137</v>
      </c>
      <c r="O59" s="25">
        <v>1050</v>
      </c>
      <c r="P59" s="25">
        <v>945</v>
      </c>
      <c r="Q59" s="26">
        <f t="shared" si="19"/>
        <v>70005.59999999999</v>
      </c>
      <c r="R59" s="17" t="s">
        <v>22</v>
      </c>
    </row>
    <row r="60" spans="1:18" s="3" customFormat="1" ht="45">
      <c r="A60" s="16">
        <f t="shared" si="20"/>
        <v>54</v>
      </c>
      <c r="B60" s="16">
        <v>2</v>
      </c>
      <c r="C60" s="17" t="s">
        <v>45</v>
      </c>
      <c r="D60" s="18">
        <v>0</v>
      </c>
      <c r="E60" s="19" t="s">
        <v>18</v>
      </c>
      <c r="F60" s="19" t="s">
        <v>24</v>
      </c>
      <c r="G60" s="17">
        <v>29.84</v>
      </c>
      <c r="H60" s="17">
        <v>31.68</v>
      </c>
      <c r="I60" s="20">
        <f t="shared" si="15"/>
        <v>0.29471051901248274</v>
      </c>
      <c r="J60" s="21">
        <f t="shared" si="16"/>
        <v>4.796148457461046</v>
      </c>
      <c r="K60" s="21">
        <v>5.09</v>
      </c>
      <c r="L60" s="17">
        <f t="shared" si="17"/>
        <v>34.63614845746105</v>
      </c>
      <c r="M60" s="21">
        <f t="shared" si="5"/>
        <v>36.769999999999996</v>
      </c>
      <c r="N60" s="21">
        <f t="shared" si="18"/>
        <v>2.133851542538949</v>
      </c>
      <c r="O60" s="25">
        <v>1050</v>
      </c>
      <c r="P60" s="25">
        <v>945</v>
      </c>
      <c r="Q60" s="26">
        <f t="shared" si="19"/>
        <v>34747.649999999994</v>
      </c>
      <c r="R60" s="17" t="s">
        <v>22</v>
      </c>
    </row>
    <row r="61" spans="1:18" s="28" customFormat="1" ht="30">
      <c r="A61" s="46">
        <f t="shared" si="20"/>
        <v>55</v>
      </c>
      <c r="B61" s="46">
        <v>2</v>
      </c>
      <c r="C61" s="47" t="s">
        <v>101</v>
      </c>
      <c r="D61" s="48">
        <v>2</v>
      </c>
      <c r="E61" s="47" t="s">
        <v>18</v>
      </c>
      <c r="F61" s="47" t="s">
        <v>23</v>
      </c>
      <c r="G61" s="49">
        <v>90.34</v>
      </c>
      <c r="H61" s="49">
        <v>92.51</v>
      </c>
      <c r="I61" s="50">
        <f t="shared" si="15"/>
        <v>0.892230170495566</v>
      </c>
      <c r="J61" s="51">
        <f t="shared" si="16"/>
        <v>14.520243017661892</v>
      </c>
      <c r="K61" s="51">
        <v>14.87</v>
      </c>
      <c r="L61" s="49">
        <f t="shared" si="17"/>
        <v>104.8602430176619</v>
      </c>
      <c r="M61" s="51">
        <f t="shared" si="5"/>
        <v>107.38000000000001</v>
      </c>
      <c r="N61" s="51">
        <f t="shared" si="18"/>
        <v>2.5197569823381087</v>
      </c>
      <c r="O61" s="52">
        <v>1050</v>
      </c>
      <c r="P61" s="52">
        <v>830</v>
      </c>
      <c r="Q61" s="53">
        <f t="shared" si="19"/>
        <v>89125.40000000001</v>
      </c>
      <c r="R61" s="49" t="s">
        <v>22</v>
      </c>
    </row>
    <row r="62" spans="1:18" s="28" customFormat="1" ht="30">
      <c r="A62" s="38">
        <f t="shared" si="20"/>
        <v>56</v>
      </c>
      <c r="B62" s="38">
        <v>2</v>
      </c>
      <c r="C62" s="39" t="s">
        <v>102</v>
      </c>
      <c r="D62" s="40">
        <v>2</v>
      </c>
      <c r="E62" s="39" t="s">
        <v>17</v>
      </c>
      <c r="F62" s="39" t="s">
        <v>23</v>
      </c>
      <c r="G62" s="41">
        <v>95.33</v>
      </c>
      <c r="H62" s="41">
        <v>98.5</v>
      </c>
      <c r="I62" s="42">
        <f t="shared" si="15"/>
        <v>0.9415131962955756</v>
      </c>
      <c r="J62" s="43">
        <f t="shared" si="16"/>
        <v>15.32227990783383</v>
      </c>
      <c r="K62" s="43">
        <v>15.83</v>
      </c>
      <c r="L62" s="41">
        <f t="shared" si="17"/>
        <v>110.65227990783383</v>
      </c>
      <c r="M62" s="43">
        <f t="shared" si="5"/>
        <v>114.33</v>
      </c>
      <c r="N62" s="43">
        <f t="shared" si="18"/>
        <v>3.677720092166169</v>
      </c>
      <c r="O62" s="44">
        <v>1050</v>
      </c>
      <c r="P62" s="44">
        <v>700</v>
      </c>
      <c r="Q62" s="59">
        <f t="shared" si="19"/>
        <v>80031</v>
      </c>
      <c r="R62" s="27"/>
    </row>
    <row r="63" spans="1:18" s="3" customFormat="1" ht="45">
      <c r="A63" s="16">
        <f t="shared" si="20"/>
        <v>57</v>
      </c>
      <c r="B63" s="16">
        <v>2</v>
      </c>
      <c r="C63" s="17" t="s">
        <v>46</v>
      </c>
      <c r="D63" s="18">
        <v>0</v>
      </c>
      <c r="E63" s="19" t="s">
        <v>17</v>
      </c>
      <c r="F63" s="19" t="s">
        <v>24</v>
      </c>
      <c r="G63" s="17">
        <v>32.86</v>
      </c>
      <c r="H63" s="17">
        <v>34</v>
      </c>
      <c r="I63" s="20">
        <f t="shared" si="15"/>
        <v>0.32453711979725813</v>
      </c>
      <c r="J63" s="21">
        <f t="shared" si="16"/>
        <v>5.281549541292559</v>
      </c>
      <c r="K63" s="21">
        <v>5.46</v>
      </c>
      <c r="L63" s="17">
        <f t="shared" si="17"/>
        <v>38.14154954129256</v>
      </c>
      <c r="M63" s="21">
        <f t="shared" si="5"/>
        <v>39.46</v>
      </c>
      <c r="N63" s="21">
        <f t="shared" si="18"/>
        <v>1.3184504587074386</v>
      </c>
      <c r="O63" s="25">
        <v>1050</v>
      </c>
      <c r="P63" s="25">
        <v>945</v>
      </c>
      <c r="Q63" s="26">
        <f t="shared" si="19"/>
        <v>37289.700000000004</v>
      </c>
      <c r="R63" s="17" t="s">
        <v>22</v>
      </c>
    </row>
    <row r="64" spans="1:18" s="3" customFormat="1" ht="30">
      <c r="A64" s="16">
        <f t="shared" si="20"/>
        <v>58</v>
      </c>
      <c r="B64" s="16">
        <v>2</v>
      </c>
      <c r="C64" s="19" t="s">
        <v>103</v>
      </c>
      <c r="D64" s="22">
        <v>1</v>
      </c>
      <c r="E64" s="19" t="s">
        <v>17</v>
      </c>
      <c r="F64" s="19" t="s">
        <v>23</v>
      </c>
      <c r="G64" s="17">
        <v>61.41</v>
      </c>
      <c r="H64" s="17">
        <v>62.52</v>
      </c>
      <c r="I64" s="20">
        <f t="shared" si="15"/>
        <v>0.6065071371500189</v>
      </c>
      <c r="J64" s="21">
        <f t="shared" si="16"/>
        <v>9.870357800693123</v>
      </c>
      <c r="K64" s="21">
        <v>10.05</v>
      </c>
      <c r="L64" s="17">
        <f t="shared" si="17"/>
        <v>71.28035780069312</v>
      </c>
      <c r="M64" s="21">
        <f t="shared" si="5"/>
        <v>72.57000000000001</v>
      </c>
      <c r="N64" s="21">
        <f t="shared" si="18"/>
        <v>1.2896421993068827</v>
      </c>
      <c r="O64" s="25">
        <v>1050</v>
      </c>
      <c r="P64" s="25">
        <v>945</v>
      </c>
      <c r="Q64" s="26">
        <f t="shared" si="19"/>
        <v>68578.65000000001</v>
      </c>
      <c r="R64" s="17" t="s">
        <v>22</v>
      </c>
    </row>
    <row r="65" spans="1:18" s="3" customFormat="1" ht="30">
      <c r="A65" s="4">
        <f t="shared" si="20"/>
        <v>59</v>
      </c>
      <c r="B65" s="4">
        <v>2</v>
      </c>
      <c r="C65" s="5" t="s">
        <v>104</v>
      </c>
      <c r="D65" s="6">
        <v>1</v>
      </c>
      <c r="E65" s="5" t="s">
        <v>17</v>
      </c>
      <c r="F65" s="5" t="s">
        <v>23</v>
      </c>
      <c r="G65" s="7">
        <v>62.56</v>
      </c>
      <c r="H65" s="7">
        <v>61.34</v>
      </c>
      <c r="I65" s="8">
        <f t="shared" si="15"/>
        <v>0.6178649487071354</v>
      </c>
      <c r="J65" s="9">
        <f t="shared" si="16"/>
        <v>10.055195961754793</v>
      </c>
      <c r="K65" s="9">
        <v>9.86</v>
      </c>
      <c r="L65" s="7">
        <f t="shared" si="17"/>
        <v>72.6151959617548</v>
      </c>
      <c r="M65" s="9">
        <f t="shared" si="5"/>
        <v>71.2</v>
      </c>
      <c r="N65" s="9">
        <f t="shared" si="18"/>
        <v>-1.4151959617547902</v>
      </c>
      <c r="O65" s="24">
        <v>1050</v>
      </c>
      <c r="P65" s="58">
        <v>700</v>
      </c>
      <c r="Q65" s="59">
        <f t="shared" si="19"/>
        <v>49840</v>
      </c>
      <c r="R65" s="7"/>
    </row>
    <row r="66" spans="1:18" s="28" customFormat="1" ht="30">
      <c r="A66" s="46">
        <f t="shared" si="20"/>
        <v>60</v>
      </c>
      <c r="B66" s="46">
        <v>2</v>
      </c>
      <c r="C66" s="47" t="s">
        <v>105</v>
      </c>
      <c r="D66" s="48">
        <v>1</v>
      </c>
      <c r="E66" s="47" t="s">
        <v>17</v>
      </c>
      <c r="F66" s="47" t="s">
        <v>23</v>
      </c>
      <c r="G66" s="49">
        <v>62.1</v>
      </c>
      <c r="H66" s="49">
        <v>62.08</v>
      </c>
      <c r="I66" s="50">
        <f t="shared" si="15"/>
        <v>0.6133218240842887</v>
      </c>
      <c r="J66" s="51">
        <f t="shared" si="16"/>
        <v>9.981260697330123</v>
      </c>
      <c r="K66" s="51">
        <v>9.98</v>
      </c>
      <c r="L66" s="49">
        <f t="shared" si="17"/>
        <v>72.08126069733012</v>
      </c>
      <c r="M66" s="51">
        <f t="shared" si="5"/>
        <v>72.06</v>
      </c>
      <c r="N66" s="51">
        <f t="shared" si="18"/>
        <v>-0.021260697330120593</v>
      </c>
      <c r="O66" s="52">
        <v>1050</v>
      </c>
      <c r="P66" s="52">
        <v>745</v>
      </c>
      <c r="Q66" s="53">
        <f t="shared" si="19"/>
        <v>53684.700000000004</v>
      </c>
      <c r="R66" s="54" t="s">
        <v>22</v>
      </c>
    </row>
    <row r="67" spans="1:18" s="28" customFormat="1" ht="30">
      <c r="A67" s="61">
        <f t="shared" si="20"/>
        <v>61</v>
      </c>
      <c r="B67" s="61">
        <v>2</v>
      </c>
      <c r="C67" s="62" t="s">
        <v>106</v>
      </c>
      <c r="D67" s="63">
        <v>1</v>
      </c>
      <c r="E67" s="62" t="s">
        <v>17</v>
      </c>
      <c r="F67" s="62" t="s">
        <v>23</v>
      </c>
      <c r="G67" s="60">
        <v>72.89</v>
      </c>
      <c r="H67" s="60">
        <v>71.58</v>
      </c>
      <c r="I67" s="64">
        <f t="shared" si="15"/>
        <v>0.7198877255636684</v>
      </c>
      <c r="J67" s="65">
        <f t="shared" si="16"/>
        <v>11.715524834595696</v>
      </c>
      <c r="K67" s="65">
        <v>11.5</v>
      </c>
      <c r="L67" s="60">
        <f t="shared" si="17"/>
        <v>84.6055248345957</v>
      </c>
      <c r="M67" s="65">
        <f t="shared" si="5"/>
        <v>83.08</v>
      </c>
      <c r="N67" s="65">
        <f t="shared" si="18"/>
        <v>-1.5255248345957</v>
      </c>
      <c r="O67" s="58">
        <v>1050</v>
      </c>
      <c r="P67" s="58">
        <v>700</v>
      </c>
      <c r="Q67" s="59">
        <f t="shared" si="19"/>
        <v>58156</v>
      </c>
      <c r="R67" s="60"/>
    </row>
    <row r="68" spans="1:18" s="3" customFormat="1" ht="15" customHeight="1">
      <c r="A68" s="105" t="s">
        <v>16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7"/>
    </row>
    <row r="69" spans="1:18" s="3" customFormat="1" ht="30">
      <c r="A69" s="61">
        <v>62</v>
      </c>
      <c r="B69" s="61">
        <v>3</v>
      </c>
      <c r="C69" s="69" t="s">
        <v>107</v>
      </c>
      <c r="D69" s="70">
        <v>2</v>
      </c>
      <c r="E69" s="69" t="s">
        <v>17</v>
      </c>
      <c r="F69" s="69" t="s">
        <v>23</v>
      </c>
      <c r="G69" s="60">
        <v>109.29</v>
      </c>
      <c r="H69" s="60">
        <v>107.52</v>
      </c>
      <c r="I69" s="64">
        <f aca="true" t="shared" si="21" ref="I69:I90">(G69*100)/10125.19</f>
        <v>1.0793871522410936</v>
      </c>
      <c r="J69" s="65">
        <f aca="true" t="shared" si="22" ref="J69:J90">(1627.41*I69)/100</f>
        <v>17.566054454286782</v>
      </c>
      <c r="K69" s="65">
        <v>17.28</v>
      </c>
      <c r="L69" s="60">
        <f aca="true" t="shared" si="23" ref="L69:L90">SUM(G69+J69)</f>
        <v>126.85605445428679</v>
      </c>
      <c r="M69" s="65">
        <f t="shared" si="5"/>
        <v>124.8</v>
      </c>
      <c r="N69" s="65">
        <f aca="true" t="shared" si="24" ref="N69:N90">M69-L69</f>
        <v>-2.0560544542867945</v>
      </c>
      <c r="O69" s="58">
        <v>1050</v>
      </c>
      <c r="P69" s="58">
        <v>750</v>
      </c>
      <c r="Q69" s="59">
        <f aca="true" t="shared" si="25" ref="Q69:Q90">M69*P69</f>
        <v>93600</v>
      </c>
      <c r="R69" s="60"/>
    </row>
    <row r="70" spans="1:18" s="3" customFormat="1" ht="30">
      <c r="A70" s="61">
        <f>A69+1</f>
        <v>63</v>
      </c>
      <c r="B70" s="61">
        <v>3</v>
      </c>
      <c r="C70" s="62" t="s">
        <v>108</v>
      </c>
      <c r="D70" s="63">
        <v>1</v>
      </c>
      <c r="E70" s="62" t="s">
        <v>17</v>
      </c>
      <c r="F70" s="62" t="s">
        <v>23</v>
      </c>
      <c r="G70" s="60">
        <v>62.1</v>
      </c>
      <c r="H70" s="60">
        <v>61.8</v>
      </c>
      <c r="I70" s="64">
        <f t="shared" si="21"/>
        <v>0.6133218240842887</v>
      </c>
      <c r="J70" s="65">
        <f t="shared" si="22"/>
        <v>9.981260697330123</v>
      </c>
      <c r="K70" s="65">
        <v>9.93</v>
      </c>
      <c r="L70" s="60">
        <f t="shared" si="23"/>
        <v>72.08126069733012</v>
      </c>
      <c r="M70" s="65">
        <f aca="true" t="shared" si="26" ref="M70:M133">H70+K70</f>
        <v>71.72999999999999</v>
      </c>
      <c r="N70" s="65">
        <f t="shared" si="24"/>
        <v>-0.3512606973301331</v>
      </c>
      <c r="O70" s="58">
        <v>1050</v>
      </c>
      <c r="P70" s="58">
        <v>750</v>
      </c>
      <c r="Q70" s="59">
        <f t="shared" si="25"/>
        <v>53797.49999999999</v>
      </c>
      <c r="R70" s="60"/>
    </row>
    <row r="71" spans="1:18" s="3" customFormat="1" ht="30">
      <c r="A71" s="16">
        <f aca="true" t="shared" si="27" ref="A71:A90">A70+1</f>
        <v>64</v>
      </c>
      <c r="B71" s="16">
        <v>3</v>
      </c>
      <c r="C71" s="19" t="s">
        <v>109</v>
      </c>
      <c r="D71" s="22">
        <v>1</v>
      </c>
      <c r="E71" s="19" t="s">
        <v>17</v>
      </c>
      <c r="F71" s="19" t="s">
        <v>23</v>
      </c>
      <c r="G71" s="17">
        <v>62.56</v>
      </c>
      <c r="H71" s="17">
        <v>59.78</v>
      </c>
      <c r="I71" s="20">
        <f t="shared" si="21"/>
        <v>0.6178649487071354</v>
      </c>
      <c r="J71" s="21">
        <f t="shared" si="22"/>
        <v>10.055195961754793</v>
      </c>
      <c r="K71" s="21">
        <v>9.61</v>
      </c>
      <c r="L71" s="17">
        <f t="shared" si="23"/>
        <v>72.6151959617548</v>
      </c>
      <c r="M71" s="21">
        <f t="shared" si="26"/>
        <v>69.39</v>
      </c>
      <c r="N71" s="21">
        <f t="shared" si="24"/>
        <v>-3.2251959617547925</v>
      </c>
      <c r="O71" s="25">
        <v>1050</v>
      </c>
      <c r="P71" s="25">
        <v>945</v>
      </c>
      <c r="Q71" s="26">
        <f t="shared" si="25"/>
        <v>65573.55</v>
      </c>
      <c r="R71" s="17" t="s">
        <v>22</v>
      </c>
    </row>
    <row r="72" spans="1:18" s="3" customFormat="1" ht="30">
      <c r="A72" s="16">
        <f t="shared" si="27"/>
        <v>65</v>
      </c>
      <c r="B72" s="16">
        <v>3</v>
      </c>
      <c r="C72" s="19" t="s">
        <v>110</v>
      </c>
      <c r="D72" s="22">
        <v>1</v>
      </c>
      <c r="E72" s="19" t="s">
        <v>17</v>
      </c>
      <c r="F72" s="19" t="s">
        <v>23</v>
      </c>
      <c r="G72" s="17">
        <v>61.41</v>
      </c>
      <c r="H72" s="17">
        <v>57.18</v>
      </c>
      <c r="I72" s="20">
        <f t="shared" si="21"/>
        <v>0.6065071371500189</v>
      </c>
      <c r="J72" s="21">
        <f t="shared" si="22"/>
        <v>9.870357800693123</v>
      </c>
      <c r="K72" s="21">
        <v>9.19</v>
      </c>
      <c r="L72" s="17">
        <f t="shared" si="23"/>
        <v>71.28035780069312</v>
      </c>
      <c r="M72" s="21">
        <f t="shared" si="26"/>
        <v>66.37</v>
      </c>
      <c r="N72" s="21">
        <f t="shared" si="24"/>
        <v>-4.91035780069312</v>
      </c>
      <c r="O72" s="25">
        <v>1050</v>
      </c>
      <c r="P72" s="25">
        <v>945</v>
      </c>
      <c r="Q72" s="26">
        <f t="shared" si="25"/>
        <v>62719.65</v>
      </c>
      <c r="R72" s="17" t="s">
        <v>22</v>
      </c>
    </row>
    <row r="73" spans="1:18" s="3" customFormat="1" ht="45">
      <c r="A73" s="16">
        <f t="shared" si="27"/>
        <v>66</v>
      </c>
      <c r="B73" s="16">
        <v>3</v>
      </c>
      <c r="C73" s="17" t="s">
        <v>47</v>
      </c>
      <c r="D73" s="18">
        <v>0</v>
      </c>
      <c r="E73" s="19" t="s">
        <v>17</v>
      </c>
      <c r="F73" s="19" t="s">
        <v>24</v>
      </c>
      <c r="G73" s="17">
        <v>32.86</v>
      </c>
      <c r="H73" s="17">
        <v>38.74</v>
      </c>
      <c r="I73" s="20">
        <f t="shared" si="21"/>
        <v>0.32453711979725813</v>
      </c>
      <c r="J73" s="21">
        <f t="shared" si="22"/>
        <v>5.281549541292559</v>
      </c>
      <c r="K73" s="21">
        <v>6.23</v>
      </c>
      <c r="L73" s="17">
        <f t="shared" si="23"/>
        <v>38.14154954129256</v>
      </c>
      <c r="M73" s="21">
        <f t="shared" si="26"/>
        <v>44.97</v>
      </c>
      <c r="N73" s="21">
        <f t="shared" si="24"/>
        <v>6.828450458707437</v>
      </c>
      <c r="O73" s="25">
        <v>1050</v>
      </c>
      <c r="P73" s="25">
        <v>945</v>
      </c>
      <c r="Q73" s="26">
        <f t="shared" si="25"/>
        <v>42496.65</v>
      </c>
      <c r="R73" s="17" t="s">
        <v>22</v>
      </c>
    </row>
    <row r="74" spans="1:18" s="28" customFormat="1" ht="30">
      <c r="A74" s="61">
        <f t="shared" si="27"/>
        <v>67</v>
      </c>
      <c r="B74" s="61">
        <v>3</v>
      </c>
      <c r="C74" s="62" t="s">
        <v>111</v>
      </c>
      <c r="D74" s="63">
        <v>2</v>
      </c>
      <c r="E74" s="62" t="s">
        <v>17</v>
      </c>
      <c r="F74" s="62" t="s">
        <v>23</v>
      </c>
      <c r="G74" s="60">
        <v>95.33</v>
      </c>
      <c r="H74" s="60">
        <v>97.63</v>
      </c>
      <c r="I74" s="64">
        <f t="shared" si="21"/>
        <v>0.9415131962955756</v>
      </c>
      <c r="J74" s="65">
        <f t="shared" si="22"/>
        <v>15.32227990783383</v>
      </c>
      <c r="K74" s="65">
        <v>15.69</v>
      </c>
      <c r="L74" s="60">
        <f t="shared" si="23"/>
        <v>110.65227990783383</v>
      </c>
      <c r="M74" s="65">
        <f t="shared" si="26"/>
        <v>113.32</v>
      </c>
      <c r="N74" s="65">
        <f t="shared" si="24"/>
        <v>2.6677200921661637</v>
      </c>
      <c r="O74" s="58">
        <v>1050</v>
      </c>
      <c r="P74" s="58">
        <v>750</v>
      </c>
      <c r="Q74" s="59">
        <f t="shared" si="25"/>
        <v>84990</v>
      </c>
      <c r="R74" s="27"/>
    </row>
    <row r="75" spans="1:18" s="3" customFormat="1" ht="30">
      <c r="A75" s="16">
        <f t="shared" si="27"/>
        <v>68</v>
      </c>
      <c r="B75" s="16">
        <v>3</v>
      </c>
      <c r="C75" s="19" t="s">
        <v>112</v>
      </c>
      <c r="D75" s="22">
        <v>2</v>
      </c>
      <c r="E75" s="19" t="s">
        <v>18</v>
      </c>
      <c r="F75" s="19" t="s">
        <v>23</v>
      </c>
      <c r="G75" s="17">
        <v>90.34</v>
      </c>
      <c r="H75" s="17">
        <v>92.2</v>
      </c>
      <c r="I75" s="20">
        <f t="shared" si="21"/>
        <v>0.892230170495566</v>
      </c>
      <c r="J75" s="21">
        <f t="shared" si="22"/>
        <v>14.520243017661892</v>
      </c>
      <c r="K75" s="21">
        <v>14.82</v>
      </c>
      <c r="L75" s="17">
        <f t="shared" si="23"/>
        <v>104.8602430176619</v>
      </c>
      <c r="M75" s="21">
        <f t="shared" si="26"/>
        <v>107.02000000000001</v>
      </c>
      <c r="N75" s="21">
        <f t="shared" si="24"/>
        <v>2.1597569823381093</v>
      </c>
      <c r="O75" s="25">
        <v>1050</v>
      </c>
      <c r="P75" s="25">
        <v>945</v>
      </c>
      <c r="Q75" s="26">
        <f t="shared" si="25"/>
        <v>101133.90000000001</v>
      </c>
      <c r="R75" s="17" t="s">
        <v>22</v>
      </c>
    </row>
    <row r="76" spans="1:18" s="3" customFormat="1" ht="45">
      <c r="A76" s="16">
        <f t="shared" si="27"/>
        <v>69</v>
      </c>
      <c r="B76" s="16">
        <v>3</v>
      </c>
      <c r="C76" s="17" t="s">
        <v>48</v>
      </c>
      <c r="D76" s="18">
        <v>0</v>
      </c>
      <c r="E76" s="19" t="s">
        <v>18</v>
      </c>
      <c r="F76" s="19" t="s">
        <v>24</v>
      </c>
      <c r="G76" s="17">
        <v>29.84</v>
      </c>
      <c r="H76" s="17">
        <v>28.9</v>
      </c>
      <c r="I76" s="20">
        <f t="shared" si="21"/>
        <v>0.29471051901248274</v>
      </c>
      <c r="J76" s="21">
        <f t="shared" si="22"/>
        <v>4.796148457461046</v>
      </c>
      <c r="K76" s="21">
        <v>4.64</v>
      </c>
      <c r="L76" s="17">
        <f t="shared" si="23"/>
        <v>34.63614845746105</v>
      </c>
      <c r="M76" s="21">
        <f t="shared" si="26"/>
        <v>33.54</v>
      </c>
      <c r="N76" s="21">
        <f t="shared" si="24"/>
        <v>-1.096148457461048</v>
      </c>
      <c r="O76" s="25">
        <v>1050</v>
      </c>
      <c r="P76" s="25">
        <v>945</v>
      </c>
      <c r="Q76" s="26">
        <f t="shared" si="25"/>
        <v>31695.3</v>
      </c>
      <c r="R76" s="17" t="s">
        <v>22</v>
      </c>
    </row>
    <row r="77" spans="1:18" s="3" customFormat="1" ht="30">
      <c r="A77" s="16">
        <f t="shared" si="27"/>
        <v>70</v>
      </c>
      <c r="B77" s="16">
        <v>3</v>
      </c>
      <c r="C77" s="19" t="s">
        <v>113</v>
      </c>
      <c r="D77" s="22">
        <v>1</v>
      </c>
      <c r="E77" s="19" t="s">
        <v>18</v>
      </c>
      <c r="F77" s="19" t="s">
        <v>23</v>
      </c>
      <c r="G77" s="17">
        <v>64</v>
      </c>
      <c r="H77" s="17">
        <v>63.48</v>
      </c>
      <c r="I77" s="20">
        <f t="shared" si="21"/>
        <v>0.6320869040482203</v>
      </c>
      <c r="J77" s="21">
        <f t="shared" si="22"/>
        <v>10.286645485171142</v>
      </c>
      <c r="K77" s="21">
        <v>10.2</v>
      </c>
      <c r="L77" s="17">
        <f t="shared" si="23"/>
        <v>74.28664548517114</v>
      </c>
      <c r="M77" s="21">
        <f t="shared" si="26"/>
        <v>73.67999999999999</v>
      </c>
      <c r="N77" s="21">
        <f t="shared" si="24"/>
        <v>-0.6066454851711427</v>
      </c>
      <c r="O77" s="25">
        <v>1050</v>
      </c>
      <c r="P77" s="25">
        <v>945</v>
      </c>
      <c r="Q77" s="26">
        <f t="shared" si="25"/>
        <v>69627.59999999999</v>
      </c>
      <c r="R77" s="17" t="s">
        <v>22</v>
      </c>
    </row>
    <row r="78" spans="1:18" s="3" customFormat="1" ht="30">
      <c r="A78" s="16">
        <f t="shared" si="27"/>
        <v>71</v>
      </c>
      <c r="B78" s="16">
        <v>3</v>
      </c>
      <c r="C78" s="19" t="s">
        <v>114</v>
      </c>
      <c r="D78" s="22">
        <v>1</v>
      </c>
      <c r="E78" s="19" t="s">
        <v>18</v>
      </c>
      <c r="F78" s="19" t="s">
        <v>23</v>
      </c>
      <c r="G78" s="17">
        <v>63.71</v>
      </c>
      <c r="H78" s="17">
        <v>64.9</v>
      </c>
      <c r="I78" s="20">
        <f t="shared" si="21"/>
        <v>0.6292227602642518</v>
      </c>
      <c r="J78" s="21">
        <f t="shared" si="22"/>
        <v>10.240034122816462</v>
      </c>
      <c r="K78" s="21">
        <v>10.43</v>
      </c>
      <c r="L78" s="17">
        <f t="shared" si="23"/>
        <v>73.95003412281646</v>
      </c>
      <c r="M78" s="21">
        <f t="shared" si="26"/>
        <v>75.33000000000001</v>
      </c>
      <c r="N78" s="21">
        <f t="shared" si="24"/>
        <v>1.379965877183551</v>
      </c>
      <c r="O78" s="25">
        <v>1050</v>
      </c>
      <c r="P78" s="25">
        <v>945</v>
      </c>
      <c r="Q78" s="26">
        <f t="shared" si="25"/>
        <v>71186.85</v>
      </c>
      <c r="R78" s="17" t="s">
        <v>22</v>
      </c>
    </row>
    <row r="79" spans="1:18" s="3" customFormat="1" ht="30">
      <c r="A79" s="16">
        <f t="shared" si="27"/>
        <v>72</v>
      </c>
      <c r="B79" s="16">
        <v>3</v>
      </c>
      <c r="C79" s="19" t="s">
        <v>115</v>
      </c>
      <c r="D79" s="22">
        <v>1</v>
      </c>
      <c r="E79" s="19" t="s">
        <v>18</v>
      </c>
      <c r="F79" s="19" t="s">
        <v>23</v>
      </c>
      <c r="G79" s="17">
        <v>71.34</v>
      </c>
      <c r="H79" s="17">
        <v>73.02</v>
      </c>
      <c r="I79" s="20">
        <f t="shared" si="21"/>
        <v>0.7045793708562506</v>
      </c>
      <c r="J79" s="21">
        <f t="shared" si="22"/>
        <v>11.46639513925171</v>
      </c>
      <c r="K79" s="21">
        <v>11.74</v>
      </c>
      <c r="L79" s="17">
        <f t="shared" si="23"/>
        <v>82.80639513925172</v>
      </c>
      <c r="M79" s="21">
        <f t="shared" si="26"/>
        <v>84.75999999999999</v>
      </c>
      <c r="N79" s="21">
        <f t="shared" si="24"/>
        <v>1.9536048607482712</v>
      </c>
      <c r="O79" s="25">
        <v>1050</v>
      </c>
      <c r="P79" s="25">
        <v>945</v>
      </c>
      <c r="Q79" s="26">
        <f t="shared" si="25"/>
        <v>80098.2</v>
      </c>
      <c r="R79" s="17" t="s">
        <v>22</v>
      </c>
    </row>
    <row r="80" spans="1:18" s="3" customFormat="1" ht="30">
      <c r="A80" s="4">
        <f t="shared" si="27"/>
        <v>73</v>
      </c>
      <c r="B80" s="4">
        <v>3</v>
      </c>
      <c r="C80" s="5" t="s">
        <v>116</v>
      </c>
      <c r="D80" s="6">
        <v>1</v>
      </c>
      <c r="E80" s="5" t="s">
        <v>18</v>
      </c>
      <c r="F80" s="5" t="s">
        <v>23</v>
      </c>
      <c r="G80" s="7">
        <v>71.34</v>
      </c>
      <c r="H80" s="7">
        <v>73.38</v>
      </c>
      <c r="I80" s="8">
        <f t="shared" si="21"/>
        <v>0.7045793708562506</v>
      </c>
      <c r="J80" s="9">
        <f t="shared" si="22"/>
        <v>11.46639513925171</v>
      </c>
      <c r="K80" s="9">
        <v>11.79</v>
      </c>
      <c r="L80" s="7">
        <f t="shared" si="23"/>
        <v>82.80639513925172</v>
      </c>
      <c r="M80" s="9">
        <f t="shared" si="26"/>
        <v>85.16999999999999</v>
      </c>
      <c r="N80" s="9">
        <f t="shared" si="24"/>
        <v>2.363604860748268</v>
      </c>
      <c r="O80" s="24">
        <v>1050</v>
      </c>
      <c r="P80" s="58">
        <v>800</v>
      </c>
      <c r="Q80" s="59">
        <f t="shared" si="25"/>
        <v>68135.99999999999</v>
      </c>
      <c r="R80" s="7"/>
    </row>
    <row r="81" spans="1:18" s="3" customFormat="1" ht="30">
      <c r="A81" s="16">
        <f t="shared" si="27"/>
        <v>74</v>
      </c>
      <c r="B81" s="16">
        <v>3</v>
      </c>
      <c r="C81" s="19" t="s">
        <v>117</v>
      </c>
      <c r="D81" s="22">
        <v>1</v>
      </c>
      <c r="E81" s="19" t="s">
        <v>18</v>
      </c>
      <c r="F81" s="19" t="s">
        <v>23</v>
      </c>
      <c r="G81" s="17">
        <v>63.71</v>
      </c>
      <c r="H81" s="17">
        <v>63.09</v>
      </c>
      <c r="I81" s="20">
        <f t="shared" si="21"/>
        <v>0.6292227602642518</v>
      </c>
      <c r="J81" s="21">
        <f t="shared" si="22"/>
        <v>10.240034122816462</v>
      </c>
      <c r="K81" s="21">
        <v>10.14</v>
      </c>
      <c r="L81" s="17">
        <f t="shared" si="23"/>
        <v>73.95003412281646</v>
      </c>
      <c r="M81" s="21">
        <f t="shared" si="26"/>
        <v>73.23</v>
      </c>
      <c r="N81" s="21">
        <f t="shared" si="24"/>
        <v>-0.7200341228164575</v>
      </c>
      <c r="O81" s="25">
        <v>1050</v>
      </c>
      <c r="P81" s="25">
        <v>945</v>
      </c>
      <c r="Q81" s="26">
        <f t="shared" si="25"/>
        <v>69202.35</v>
      </c>
      <c r="R81" s="17" t="s">
        <v>22</v>
      </c>
    </row>
    <row r="82" spans="1:18" s="3" customFormat="1" ht="30">
      <c r="A82" s="16">
        <f t="shared" si="27"/>
        <v>75</v>
      </c>
      <c r="B82" s="16">
        <v>3</v>
      </c>
      <c r="C82" s="19" t="s">
        <v>118</v>
      </c>
      <c r="D82" s="22">
        <v>1</v>
      </c>
      <c r="E82" s="19" t="s">
        <v>18</v>
      </c>
      <c r="F82" s="19" t="s">
        <v>23</v>
      </c>
      <c r="G82" s="17">
        <v>64</v>
      </c>
      <c r="H82" s="17">
        <v>63.82</v>
      </c>
      <c r="I82" s="20">
        <f t="shared" si="21"/>
        <v>0.6320869040482203</v>
      </c>
      <c r="J82" s="21">
        <f t="shared" si="22"/>
        <v>10.286645485171142</v>
      </c>
      <c r="K82" s="21">
        <v>10.26</v>
      </c>
      <c r="L82" s="17">
        <f t="shared" si="23"/>
        <v>74.28664548517114</v>
      </c>
      <c r="M82" s="21">
        <f t="shared" si="26"/>
        <v>74.08</v>
      </c>
      <c r="N82" s="21">
        <f t="shared" si="24"/>
        <v>-0.206645485171137</v>
      </c>
      <c r="O82" s="25">
        <v>1050</v>
      </c>
      <c r="P82" s="25">
        <v>945</v>
      </c>
      <c r="Q82" s="26">
        <f t="shared" si="25"/>
        <v>70005.59999999999</v>
      </c>
      <c r="R82" s="17" t="s">
        <v>22</v>
      </c>
    </row>
    <row r="83" spans="1:18" s="3" customFormat="1" ht="45">
      <c r="A83" s="16">
        <f t="shared" si="27"/>
        <v>76</v>
      </c>
      <c r="B83" s="16">
        <v>3</v>
      </c>
      <c r="C83" s="17" t="s">
        <v>49</v>
      </c>
      <c r="D83" s="18">
        <v>0</v>
      </c>
      <c r="E83" s="19" t="s">
        <v>18</v>
      </c>
      <c r="F83" s="19" t="s">
        <v>24</v>
      </c>
      <c r="G83" s="17">
        <v>29.84</v>
      </c>
      <c r="H83" s="17">
        <v>31.68</v>
      </c>
      <c r="I83" s="20">
        <f t="shared" si="21"/>
        <v>0.29471051901248274</v>
      </c>
      <c r="J83" s="21">
        <f t="shared" si="22"/>
        <v>4.796148457461046</v>
      </c>
      <c r="K83" s="21">
        <v>5.09</v>
      </c>
      <c r="L83" s="17">
        <f t="shared" si="23"/>
        <v>34.63614845746105</v>
      </c>
      <c r="M83" s="21">
        <f t="shared" si="26"/>
        <v>36.769999999999996</v>
      </c>
      <c r="N83" s="21">
        <f t="shared" si="24"/>
        <v>2.133851542538949</v>
      </c>
      <c r="O83" s="25">
        <v>1050</v>
      </c>
      <c r="P83" s="25">
        <v>945</v>
      </c>
      <c r="Q83" s="26">
        <f t="shared" si="25"/>
        <v>34747.649999999994</v>
      </c>
      <c r="R83" s="17" t="s">
        <v>22</v>
      </c>
    </row>
    <row r="84" spans="1:18" s="3" customFormat="1" ht="30">
      <c r="A84" s="16">
        <f t="shared" si="27"/>
        <v>77</v>
      </c>
      <c r="B84" s="16">
        <v>3</v>
      </c>
      <c r="C84" s="19" t="s">
        <v>119</v>
      </c>
      <c r="D84" s="22">
        <v>2</v>
      </c>
      <c r="E84" s="19" t="s">
        <v>18</v>
      </c>
      <c r="F84" s="19" t="s">
        <v>23</v>
      </c>
      <c r="G84" s="17">
        <v>90.34</v>
      </c>
      <c r="H84" s="17">
        <v>92.51</v>
      </c>
      <c r="I84" s="20">
        <f t="shared" si="21"/>
        <v>0.892230170495566</v>
      </c>
      <c r="J84" s="21">
        <f t="shared" si="22"/>
        <v>14.520243017661892</v>
      </c>
      <c r="K84" s="21">
        <v>14.87</v>
      </c>
      <c r="L84" s="17">
        <f t="shared" si="23"/>
        <v>104.8602430176619</v>
      </c>
      <c r="M84" s="21">
        <f t="shared" si="26"/>
        <v>107.38000000000001</v>
      </c>
      <c r="N84" s="21">
        <f t="shared" si="24"/>
        <v>2.5197569823381087</v>
      </c>
      <c r="O84" s="25">
        <v>1050</v>
      </c>
      <c r="P84" s="25">
        <v>945</v>
      </c>
      <c r="Q84" s="26">
        <f t="shared" si="25"/>
        <v>101474.1</v>
      </c>
      <c r="R84" s="17" t="s">
        <v>22</v>
      </c>
    </row>
    <row r="85" spans="1:18" s="28" customFormat="1" ht="30">
      <c r="A85" s="61">
        <f t="shared" si="27"/>
        <v>78</v>
      </c>
      <c r="B85" s="61">
        <v>3</v>
      </c>
      <c r="C85" s="62" t="s">
        <v>120</v>
      </c>
      <c r="D85" s="63">
        <v>2</v>
      </c>
      <c r="E85" s="62" t="s">
        <v>17</v>
      </c>
      <c r="F85" s="62" t="s">
        <v>23</v>
      </c>
      <c r="G85" s="60">
        <v>95.33</v>
      </c>
      <c r="H85" s="60">
        <v>98.5</v>
      </c>
      <c r="I85" s="64">
        <f t="shared" si="21"/>
        <v>0.9415131962955756</v>
      </c>
      <c r="J85" s="65">
        <f t="shared" si="22"/>
        <v>15.32227990783383</v>
      </c>
      <c r="K85" s="65">
        <v>15.83</v>
      </c>
      <c r="L85" s="60">
        <f t="shared" si="23"/>
        <v>110.65227990783383</v>
      </c>
      <c r="M85" s="65">
        <f t="shared" si="26"/>
        <v>114.33</v>
      </c>
      <c r="N85" s="65">
        <f t="shared" si="24"/>
        <v>3.677720092166169</v>
      </c>
      <c r="O85" s="58">
        <v>1050</v>
      </c>
      <c r="P85" s="58">
        <v>750</v>
      </c>
      <c r="Q85" s="59">
        <f t="shared" si="25"/>
        <v>85747.5</v>
      </c>
      <c r="R85" s="27"/>
    </row>
    <row r="86" spans="1:18" s="3" customFormat="1" ht="45">
      <c r="A86" s="16">
        <f t="shared" si="27"/>
        <v>79</v>
      </c>
      <c r="B86" s="16">
        <v>3</v>
      </c>
      <c r="C86" s="17" t="s">
        <v>50</v>
      </c>
      <c r="D86" s="18">
        <v>0</v>
      </c>
      <c r="E86" s="19" t="s">
        <v>17</v>
      </c>
      <c r="F86" s="19" t="s">
        <v>24</v>
      </c>
      <c r="G86" s="17">
        <v>32.86</v>
      </c>
      <c r="H86" s="17">
        <v>34</v>
      </c>
      <c r="I86" s="20">
        <f t="shared" si="21"/>
        <v>0.32453711979725813</v>
      </c>
      <c r="J86" s="21">
        <f t="shared" si="22"/>
        <v>5.281549541292559</v>
      </c>
      <c r="K86" s="21">
        <v>5.46</v>
      </c>
      <c r="L86" s="17">
        <f t="shared" si="23"/>
        <v>38.14154954129256</v>
      </c>
      <c r="M86" s="21">
        <f t="shared" si="26"/>
        <v>39.46</v>
      </c>
      <c r="N86" s="21">
        <f t="shared" si="24"/>
        <v>1.3184504587074386</v>
      </c>
      <c r="O86" s="25">
        <v>1050</v>
      </c>
      <c r="P86" s="25">
        <v>945</v>
      </c>
      <c r="Q86" s="26">
        <f t="shared" si="25"/>
        <v>37289.700000000004</v>
      </c>
      <c r="R86" s="17" t="s">
        <v>22</v>
      </c>
    </row>
    <row r="87" spans="1:18" s="3" customFormat="1" ht="30">
      <c r="A87" s="16">
        <f t="shared" si="27"/>
        <v>80</v>
      </c>
      <c r="B87" s="16">
        <v>3</v>
      </c>
      <c r="C87" s="19" t="s">
        <v>121</v>
      </c>
      <c r="D87" s="22">
        <v>1</v>
      </c>
      <c r="E87" s="19" t="s">
        <v>17</v>
      </c>
      <c r="F87" s="19" t="s">
        <v>23</v>
      </c>
      <c r="G87" s="17">
        <v>61.41</v>
      </c>
      <c r="H87" s="17">
        <v>62.52</v>
      </c>
      <c r="I87" s="20">
        <f t="shared" si="21"/>
        <v>0.6065071371500189</v>
      </c>
      <c r="J87" s="21">
        <f t="shared" si="22"/>
        <v>9.870357800693123</v>
      </c>
      <c r="K87" s="21">
        <v>10.05</v>
      </c>
      <c r="L87" s="17">
        <f t="shared" si="23"/>
        <v>71.28035780069312</v>
      </c>
      <c r="M87" s="21">
        <f t="shared" si="26"/>
        <v>72.57000000000001</v>
      </c>
      <c r="N87" s="21">
        <f t="shared" si="24"/>
        <v>1.2896421993068827</v>
      </c>
      <c r="O87" s="25">
        <v>1050</v>
      </c>
      <c r="P87" s="25">
        <v>945</v>
      </c>
      <c r="Q87" s="26">
        <f t="shared" si="25"/>
        <v>68578.65000000001</v>
      </c>
      <c r="R87" s="17" t="s">
        <v>22</v>
      </c>
    </row>
    <row r="88" spans="1:18" s="3" customFormat="1" ht="30">
      <c r="A88" s="4">
        <f t="shared" si="27"/>
        <v>81</v>
      </c>
      <c r="B88" s="4">
        <v>3</v>
      </c>
      <c r="C88" s="5" t="s">
        <v>122</v>
      </c>
      <c r="D88" s="6">
        <v>1</v>
      </c>
      <c r="E88" s="5" t="s">
        <v>17</v>
      </c>
      <c r="F88" s="5" t="s">
        <v>23</v>
      </c>
      <c r="G88" s="7">
        <v>62.56</v>
      </c>
      <c r="H88" s="7">
        <v>61.34</v>
      </c>
      <c r="I88" s="8">
        <f t="shared" si="21"/>
        <v>0.6178649487071354</v>
      </c>
      <c r="J88" s="9">
        <f t="shared" si="22"/>
        <v>10.055195961754793</v>
      </c>
      <c r="K88" s="9">
        <v>9.86</v>
      </c>
      <c r="L88" s="7">
        <f t="shared" si="23"/>
        <v>72.6151959617548</v>
      </c>
      <c r="M88" s="9">
        <f t="shared" si="26"/>
        <v>71.2</v>
      </c>
      <c r="N88" s="9">
        <f t="shared" si="24"/>
        <v>-1.4151959617547902</v>
      </c>
      <c r="O88" s="24">
        <v>1050</v>
      </c>
      <c r="P88" s="58">
        <v>750</v>
      </c>
      <c r="Q88" s="59">
        <f t="shared" si="25"/>
        <v>53400</v>
      </c>
      <c r="R88" s="7"/>
    </row>
    <row r="89" spans="1:18" s="3" customFormat="1" ht="30">
      <c r="A89" s="61">
        <f t="shared" si="27"/>
        <v>82</v>
      </c>
      <c r="B89" s="61">
        <v>3</v>
      </c>
      <c r="C89" s="62" t="s">
        <v>123</v>
      </c>
      <c r="D89" s="63">
        <v>1</v>
      </c>
      <c r="E89" s="62" t="s">
        <v>17</v>
      </c>
      <c r="F89" s="62" t="s">
        <v>23</v>
      </c>
      <c r="G89" s="60">
        <v>62.1</v>
      </c>
      <c r="H89" s="60">
        <v>62.08</v>
      </c>
      <c r="I89" s="64">
        <f t="shared" si="21"/>
        <v>0.6133218240842887</v>
      </c>
      <c r="J89" s="65">
        <f t="shared" si="22"/>
        <v>9.981260697330123</v>
      </c>
      <c r="K89" s="65">
        <v>9.98</v>
      </c>
      <c r="L89" s="60">
        <f t="shared" si="23"/>
        <v>72.08126069733012</v>
      </c>
      <c r="M89" s="65">
        <f t="shared" si="26"/>
        <v>72.06</v>
      </c>
      <c r="N89" s="65">
        <f t="shared" si="24"/>
        <v>-0.021260697330120593</v>
      </c>
      <c r="O89" s="58">
        <v>1050</v>
      </c>
      <c r="P89" s="58">
        <v>750</v>
      </c>
      <c r="Q89" s="59">
        <f t="shared" si="25"/>
        <v>54045</v>
      </c>
      <c r="R89" s="7"/>
    </row>
    <row r="90" spans="1:18" s="28" customFormat="1" ht="30">
      <c r="A90" s="61">
        <f t="shared" si="27"/>
        <v>83</v>
      </c>
      <c r="B90" s="61">
        <v>3</v>
      </c>
      <c r="C90" s="62" t="s">
        <v>124</v>
      </c>
      <c r="D90" s="63">
        <v>1</v>
      </c>
      <c r="E90" s="62" t="s">
        <v>17</v>
      </c>
      <c r="F90" s="62" t="s">
        <v>23</v>
      </c>
      <c r="G90" s="60">
        <v>72.89</v>
      </c>
      <c r="H90" s="60">
        <v>71.58</v>
      </c>
      <c r="I90" s="64">
        <f t="shared" si="21"/>
        <v>0.7198877255636684</v>
      </c>
      <c r="J90" s="65">
        <f t="shared" si="22"/>
        <v>11.715524834595696</v>
      </c>
      <c r="K90" s="65">
        <v>11.5</v>
      </c>
      <c r="L90" s="60">
        <f t="shared" si="23"/>
        <v>84.6055248345957</v>
      </c>
      <c r="M90" s="65">
        <f t="shared" si="26"/>
        <v>83.08</v>
      </c>
      <c r="N90" s="65">
        <f t="shared" si="24"/>
        <v>-1.5255248345957</v>
      </c>
      <c r="O90" s="58">
        <v>1050</v>
      </c>
      <c r="P90" s="58">
        <v>750</v>
      </c>
      <c r="Q90" s="59">
        <f t="shared" si="25"/>
        <v>62310</v>
      </c>
      <c r="R90" s="27"/>
    </row>
    <row r="91" spans="1:18" s="3" customFormat="1" ht="15" customHeight="1">
      <c r="A91" s="108" t="s">
        <v>174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10"/>
    </row>
    <row r="92" spans="1:18" s="3" customFormat="1" ht="30">
      <c r="A92" s="16">
        <v>84</v>
      </c>
      <c r="B92" s="16">
        <v>4</v>
      </c>
      <c r="C92" s="19" t="s">
        <v>125</v>
      </c>
      <c r="D92" s="22">
        <v>2</v>
      </c>
      <c r="E92" s="19" t="s">
        <v>17</v>
      </c>
      <c r="F92" s="19" t="s">
        <v>23</v>
      </c>
      <c r="G92" s="17">
        <v>88.12</v>
      </c>
      <c r="H92" s="17">
        <v>87.54</v>
      </c>
      <c r="I92" s="20">
        <f aca="true" t="shared" si="28" ref="I92:I115">(G92*100)/10125.19</f>
        <v>0.8703046560113933</v>
      </c>
      <c r="J92" s="21">
        <f aca="true" t="shared" si="29" ref="J92:J115">(1627.41*I92)/100</f>
        <v>14.163425002395016</v>
      </c>
      <c r="K92" s="21">
        <v>14.07</v>
      </c>
      <c r="L92" s="17">
        <f aca="true" t="shared" si="30" ref="L92:L115">SUM(G92+J92)</f>
        <v>102.28342500239502</v>
      </c>
      <c r="M92" s="21">
        <f t="shared" si="26"/>
        <v>101.61000000000001</v>
      </c>
      <c r="N92" s="21">
        <f aca="true" t="shared" si="31" ref="N92:N115">M92-L92</f>
        <v>-0.6734250023950068</v>
      </c>
      <c r="O92" s="25">
        <v>1100</v>
      </c>
      <c r="P92" s="25">
        <v>990</v>
      </c>
      <c r="Q92" s="26">
        <f aca="true" t="shared" si="32" ref="Q92:Q115">M92*P92</f>
        <v>100593.90000000001</v>
      </c>
      <c r="R92" s="17" t="s">
        <v>22</v>
      </c>
    </row>
    <row r="93" spans="1:18" s="3" customFormat="1" ht="30">
      <c r="A93" s="46">
        <f aca="true" t="shared" si="33" ref="A93:A115">A92+1</f>
        <v>85</v>
      </c>
      <c r="B93" s="46">
        <v>4</v>
      </c>
      <c r="C93" s="47" t="s">
        <v>126</v>
      </c>
      <c r="D93" s="48">
        <v>2</v>
      </c>
      <c r="E93" s="47" t="s">
        <v>17</v>
      </c>
      <c r="F93" s="47" t="s">
        <v>23</v>
      </c>
      <c r="G93" s="49">
        <v>109.29</v>
      </c>
      <c r="H93" s="49">
        <v>106.41</v>
      </c>
      <c r="I93" s="50">
        <f t="shared" si="28"/>
        <v>1.0793871522410936</v>
      </c>
      <c r="J93" s="51">
        <f t="shared" si="29"/>
        <v>17.566054454286782</v>
      </c>
      <c r="K93" s="51">
        <v>17.1</v>
      </c>
      <c r="L93" s="49">
        <f t="shared" si="30"/>
        <v>126.85605445428679</v>
      </c>
      <c r="M93" s="51">
        <f t="shared" si="26"/>
        <v>123.50999999999999</v>
      </c>
      <c r="N93" s="51">
        <f t="shared" si="31"/>
        <v>-3.3460544542868007</v>
      </c>
      <c r="O93" s="52">
        <v>1100</v>
      </c>
      <c r="P93" s="52">
        <v>990</v>
      </c>
      <c r="Q93" s="53">
        <f t="shared" si="32"/>
        <v>122274.9</v>
      </c>
      <c r="R93" s="17" t="s">
        <v>22</v>
      </c>
    </row>
    <row r="94" spans="1:18" s="3" customFormat="1" ht="30">
      <c r="A94" s="46">
        <f t="shared" si="33"/>
        <v>86</v>
      </c>
      <c r="B94" s="46">
        <v>4</v>
      </c>
      <c r="C94" s="47" t="s">
        <v>127</v>
      </c>
      <c r="D94" s="48">
        <v>1</v>
      </c>
      <c r="E94" s="47" t="s">
        <v>17</v>
      </c>
      <c r="F94" s="47" t="s">
        <v>23</v>
      </c>
      <c r="G94" s="49">
        <v>62.1</v>
      </c>
      <c r="H94" s="49">
        <v>61.8</v>
      </c>
      <c r="I94" s="50">
        <f t="shared" si="28"/>
        <v>0.6133218240842887</v>
      </c>
      <c r="J94" s="51">
        <f t="shared" si="29"/>
        <v>9.981260697330123</v>
      </c>
      <c r="K94" s="51">
        <v>9.93</v>
      </c>
      <c r="L94" s="49">
        <f t="shared" si="30"/>
        <v>72.08126069733012</v>
      </c>
      <c r="M94" s="51">
        <f t="shared" si="26"/>
        <v>71.72999999999999</v>
      </c>
      <c r="N94" s="51">
        <f t="shared" si="31"/>
        <v>-0.3512606973301331</v>
      </c>
      <c r="O94" s="52">
        <v>1100</v>
      </c>
      <c r="P94" s="52">
        <v>990</v>
      </c>
      <c r="Q94" s="53">
        <f t="shared" si="32"/>
        <v>71012.7</v>
      </c>
      <c r="R94" s="17" t="s">
        <v>22</v>
      </c>
    </row>
    <row r="95" spans="1:18" s="3" customFormat="1" ht="30">
      <c r="A95" s="4">
        <f t="shared" si="33"/>
        <v>87</v>
      </c>
      <c r="B95" s="4">
        <v>4</v>
      </c>
      <c r="C95" s="5" t="s">
        <v>128</v>
      </c>
      <c r="D95" s="6">
        <v>1</v>
      </c>
      <c r="E95" s="5" t="s">
        <v>17</v>
      </c>
      <c r="F95" s="5" t="s">
        <v>23</v>
      </c>
      <c r="G95" s="7">
        <v>62.59</v>
      </c>
      <c r="H95" s="7">
        <v>59.78</v>
      </c>
      <c r="I95" s="8">
        <f t="shared" si="28"/>
        <v>0.618161239443408</v>
      </c>
      <c r="J95" s="9">
        <f t="shared" si="29"/>
        <v>10.060017826825966</v>
      </c>
      <c r="K95" s="9">
        <v>9.61</v>
      </c>
      <c r="L95" s="7">
        <f t="shared" si="30"/>
        <v>72.65001782682597</v>
      </c>
      <c r="M95" s="9">
        <f t="shared" si="26"/>
        <v>69.39</v>
      </c>
      <c r="N95" s="9">
        <f t="shared" si="31"/>
        <v>-3.2600178268259725</v>
      </c>
      <c r="O95" s="24">
        <v>1100</v>
      </c>
      <c r="P95" s="58">
        <v>750</v>
      </c>
      <c r="Q95" s="59">
        <f t="shared" si="32"/>
        <v>52042.5</v>
      </c>
      <c r="R95" s="60"/>
    </row>
    <row r="96" spans="1:18" s="3" customFormat="1" ht="30">
      <c r="A96" s="16">
        <f t="shared" si="33"/>
        <v>88</v>
      </c>
      <c r="B96" s="16">
        <v>4</v>
      </c>
      <c r="C96" s="19" t="s">
        <v>129</v>
      </c>
      <c r="D96" s="22">
        <v>1</v>
      </c>
      <c r="E96" s="19" t="s">
        <v>17</v>
      </c>
      <c r="F96" s="19" t="s">
        <v>23</v>
      </c>
      <c r="G96" s="17">
        <v>61.41</v>
      </c>
      <c r="H96" s="17">
        <v>57.18</v>
      </c>
      <c r="I96" s="20">
        <f t="shared" si="28"/>
        <v>0.6065071371500189</v>
      </c>
      <c r="J96" s="21">
        <f t="shared" si="29"/>
        <v>9.870357800693123</v>
      </c>
      <c r="K96" s="21">
        <v>9.19</v>
      </c>
      <c r="L96" s="17">
        <f t="shared" si="30"/>
        <v>71.28035780069312</v>
      </c>
      <c r="M96" s="21">
        <f t="shared" si="26"/>
        <v>66.37</v>
      </c>
      <c r="N96" s="21">
        <f t="shared" si="31"/>
        <v>-4.91035780069312</v>
      </c>
      <c r="O96" s="25">
        <v>1100</v>
      </c>
      <c r="P96" s="25">
        <v>990</v>
      </c>
      <c r="Q96" s="26">
        <f t="shared" si="32"/>
        <v>65706.3</v>
      </c>
      <c r="R96" s="17" t="s">
        <v>22</v>
      </c>
    </row>
    <row r="97" spans="1:18" s="3" customFormat="1" ht="45">
      <c r="A97" s="16">
        <f t="shared" si="33"/>
        <v>89</v>
      </c>
      <c r="B97" s="16">
        <v>4</v>
      </c>
      <c r="C97" s="17" t="s">
        <v>51</v>
      </c>
      <c r="D97" s="18">
        <v>0</v>
      </c>
      <c r="E97" s="19" t="s">
        <v>17</v>
      </c>
      <c r="F97" s="19" t="s">
        <v>24</v>
      </c>
      <c r="G97" s="17">
        <v>32.86</v>
      </c>
      <c r="H97" s="17">
        <v>38.74</v>
      </c>
      <c r="I97" s="20">
        <f t="shared" si="28"/>
        <v>0.32453711979725813</v>
      </c>
      <c r="J97" s="21">
        <f t="shared" si="29"/>
        <v>5.281549541292559</v>
      </c>
      <c r="K97" s="21">
        <v>6.23</v>
      </c>
      <c r="L97" s="17">
        <f t="shared" si="30"/>
        <v>38.14154954129256</v>
      </c>
      <c r="M97" s="21">
        <f t="shared" si="26"/>
        <v>44.97</v>
      </c>
      <c r="N97" s="21">
        <f t="shared" si="31"/>
        <v>6.828450458707437</v>
      </c>
      <c r="O97" s="25">
        <v>1100</v>
      </c>
      <c r="P97" s="25">
        <v>990</v>
      </c>
      <c r="Q97" s="26">
        <f t="shared" si="32"/>
        <v>44520.299999999996</v>
      </c>
      <c r="R97" s="17" t="s">
        <v>22</v>
      </c>
    </row>
    <row r="98" spans="1:18" s="28" customFormat="1" ht="30">
      <c r="A98" s="46">
        <f t="shared" si="33"/>
        <v>90</v>
      </c>
      <c r="B98" s="46">
        <v>4</v>
      </c>
      <c r="C98" s="47" t="s">
        <v>130</v>
      </c>
      <c r="D98" s="48">
        <v>2</v>
      </c>
      <c r="E98" s="47" t="s">
        <v>17</v>
      </c>
      <c r="F98" s="47" t="s">
        <v>23</v>
      </c>
      <c r="G98" s="49">
        <v>95.33</v>
      </c>
      <c r="H98" s="49">
        <v>97.63</v>
      </c>
      <c r="I98" s="50">
        <f t="shared" si="28"/>
        <v>0.9415131962955756</v>
      </c>
      <c r="J98" s="51">
        <f t="shared" si="29"/>
        <v>15.32227990783383</v>
      </c>
      <c r="K98" s="51">
        <v>15.69</v>
      </c>
      <c r="L98" s="49">
        <f t="shared" si="30"/>
        <v>110.65227990783383</v>
      </c>
      <c r="M98" s="51">
        <f t="shared" si="26"/>
        <v>113.32</v>
      </c>
      <c r="N98" s="51">
        <f t="shared" si="31"/>
        <v>2.6677200921661637</v>
      </c>
      <c r="O98" s="52">
        <v>1100</v>
      </c>
      <c r="P98" s="52">
        <v>850</v>
      </c>
      <c r="Q98" s="53">
        <f t="shared" si="32"/>
        <v>96322</v>
      </c>
      <c r="R98" s="29" t="s">
        <v>22</v>
      </c>
    </row>
    <row r="99" spans="1:18" s="3" customFormat="1" ht="30">
      <c r="A99" s="16">
        <f t="shared" si="33"/>
        <v>91</v>
      </c>
      <c r="B99" s="16">
        <v>4</v>
      </c>
      <c r="C99" s="19" t="s">
        <v>131</v>
      </c>
      <c r="D99" s="22">
        <v>2</v>
      </c>
      <c r="E99" s="19" t="s">
        <v>18</v>
      </c>
      <c r="F99" s="19" t="s">
        <v>23</v>
      </c>
      <c r="G99" s="17">
        <v>90.34</v>
      </c>
      <c r="H99" s="17">
        <v>92.2</v>
      </c>
      <c r="I99" s="20">
        <f t="shared" si="28"/>
        <v>0.892230170495566</v>
      </c>
      <c r="J99" s="21">
        <f t="shared" si="29"/>
        <v>14.520243017661892</v>
      </c>
      <c r="K99" s="21">
        <v>14.82</v>
      </c>
      <c r="L99" s="17">
        <f t="shared" si="30"/>
        <v>104.8602430176619</v>
      </c>
      <c r="M99" s="21">
        <f t="shared" si="26"/>
        <v>107.02000000000001</v>
      </c>
      <c r="N99" s="21">
        <f t="shared" si="31"/>
        <v>2.1597569823381093</v>
      </c>
      <c r="O99" s="25">
        <v>1100</v>
      </c>
      <c r="P99" s="25">
        <v>990</v>
      </c>
      <c r="Q99" s="26">
        <f t="shared" si="32"/>
        <v>105949.8</v>
      </c>
      <c r="R99" s="17" t="s">
        <v>22</v>
      </c>
    </row>
    <row r="100" spans="1:18" s="3" customFormat="1" ht="45">
      <c r="A100" s="16">
        <f t="shared" si="33"/>
        <v>92</v>
      </c>
      <c r="B100" s="16">
        <v>4</v>
      </c>
      <c r="C100" s="17" t="s">
        <v>52</v>
      </c>
      <c r="D100" s="18">
        <v>0</v>
      </c>
      <c r="E100" s="19" t="s">
        <v>18</v>
      </c>
      <c r="F100" s="19" t="s">
        <v>24</v>
      </c>
      <c r="G100" s="17">
        <v>29.84</v>
      </c>
      <c r="H100" s="17">
        <v>28.9</v>
      </c>
      <c r="I100" s="20">
        <f t="shared" si="28"/>
        <v>0.29471051901248274</v>
      </c>
      <c r="J100" s="21">
        <f t="shared" si="29"/>
        <v>4.796148457461046</v>
      </c>
      <c r="K100" s="21">
        <v>4.64</v>
      </c>
      <c r="L100" s="17">
        <f t="shared" si="30"/>
        <v>34.63614845746105</v>
      </c>
      <c r="M100" s="21">
        <f t="shared" si="26"/>
        <v>33.54</v>
      </c>
      <c r="N100" s="21">
        <f t="shared" si="31"/>
        <v>-1.096148457461048</v>
      </c>
      <c r="O100" s="25">
        <v>1100</v>
      </c>
      <c r="P100" s="25">
        <v>990</v>
      </c>
      <c r="Q100" s="26">
        <f t="shared" si="32"/>
        <v>33204.6</v>
      </c>
      <c r="R100" s="17" t="s">
        <v>22</v>
      </c>
    </row>
    <row r="101" spans="1:18" s="3" customFormat="1" ht="30">
      <c r="A101" s="16">
        <f t="shared" si="33"/>
        <v>93</v>
      </c>
      <c r="B101" s="16">
        <v>4</v>
      </c>
      <c r="C101" s="19" t="s">
        <v>132</v>
      </c>
      <c r="D101" s="22">
        <v>1</v>
      </c>
      <c r="E101" s="19" t="s">
        <v>18</v>
      </c>
      <c r="F101" s="19" t="s">
        <v>23</v>
      </c>
      <c r="G101" s="17">
        <v>64</v>
      </c>
      <c r="H101" s="17">
        <v>63.48</v>
      </c>
      <c r="I101" s="20">
        <f t="shared" si="28"/>
        <v>0.6320869040482203</v>
      </c>
      <c r="J101" s="21">
        <f t="shared" si="29"/>
        <v>10.286645485171142</v>
      </c>
      <c r="K101" s="21">
        <v>10.2</v>
      </c>
      <c r="L101" s="17">
        <f t="shared" si="30"/>
        <v>74.28664548517114</v>
      </c>
      <c r="M101" s="21">
        <f t="shared" si="26"/>
        <v>73.67999999999999</v>
      </c>
      <c r="N101" s="21">
        <f t="shared" si="31"/>
        <v>-0.6066454851711427</v>
      </c>
      <c r="O101" s="25">
        <v>1100</v>
      </c>
      <c r="P101" s="25">
        <v>990</v>
      </c>
      <c r="Q101" s="26">
        <f t="shared" si="32"/>
        <v>72943.2</v>
      </c>
      <c r="R101" s="17" t="s">
        <v>22</v>
      </c>
    </row>
    <row r="102" spans="1:18" s="3" customFormat="1" ht="30">
      <c r="A102" s="16">
        <f t="shared" si="33"/>
        <v>94</v>
      </c>
      <c r="B102" s="16">
        <v>4</v>
      </c>
      <c r="C102" s="19" t="s">
        <v>133</v>
      </c>
      <c r="D102" s="22">
        <v>1</v>
      </c>
      <c r="E102" s="19" t="s">
        <v>18</v>
      </c>
      <c r="F102" s="19" t="s">
        <v>23</v>
      </c>
      <c r="G102" s="17">
        <v>63.71</v>
      </c>
      <c r="H102" s="17">
        <v>64.9</v>
      </c>
      <c r="I102" s="20">
        <f t="shared" si="28"/>
        <v>0.6292227602642518</v>
      </c>
      <c r="J102" s="21">
        <f t="shared" si="29"/>
        <v>10.240034122816462</v>
      </c>
      <c r="K102" s="21">
        <v>10.43</v>
      </c>
      <c r="L102" s="17">
        <f t="shared" si="30"/>
        <v>73.95003412281646</v>
      </c>
      <c r="M102" s="21">
        <f t="shared" si="26"/>
        <v>75.33000000000001</v>
      </c>
      <c r="N102" s="21">
        <f t="shared" si="31"/>
        <v>1.379965877183551</v>
      </c>
      <c r="O102" s="25">
        <v>1100</v>
      </c>
      <c r="P102" s="25">
        <v>990</v>
      </c>
      <c r="Q102" s="26">
        <f t="shared" si="32"/>
        <v>74576.70000000001</v>
      </c>
      <c r="R102" s="17" t="s">
        <v>22</v>
      </c>
    </row>
    <row r="103" spans="1:18" s="3" customFormat="1" ht="30">
      <c r="A103" s="16">
        <f t="shared" si="33"/>
        <v>95</v>
      </c>
      <c r="B103" s="16">
        <v>4</v>
      </c>
      <c r="C103" s="19" t="s">
        <v>134</v>
      </c>
      <c r="D103" s="22">
        <v>1</v>
      </c>
      <c r="E103" s="19" t="s">
        <v>18</v>
      </c>
      <c r="F103" s="19" t="s">
        <v>23</v>
      </c>
      <c r="G103" s="17">
        <v>67.73</v>
      </c>
      <c r="H103" s="17">
        <v>72.34</v>
      </c>
      <c r="I103" s="20">
        <f t="shared" si="28"/>
        <v>0.6689257189247806</v>
      </c>
      <c r="J103" s="21">
        <f t="shared" si="29"/>
        <v>10.886164042353773</v>
      </c>
      <c r="K103" s="21">
        <v>11.63</v>
      </c>
      <c r="L103" s="17">
        <f t="shared" si="30"/>
        <v>78.61616404235377</v>
      </c>
      <c r="M103" s="21">
        <f t="shared" si="26"/>
        <v>83.97</v>
      </c>
      <c r="N103" s="21">
        <f t="shared" si="31"/>
        <v>5.3538359576462256</v>
      </c>
      <c r="O103" s="25">
        <v>1100</v>
      </c>
      <c r="P103" s="25">
        <v>990</v>
      </c>
      <c r="Q103" s="26">
        <f t="shared" si="32"/>
        <v>83130.3</v>
      </c>
      <c r="R103" s="17" t="s">
        <v>22</v>
      </c>
    </row>
    <row r="104" spans="1:18" s="3" customFormat="1" ht="30">
      <c r="A104" s="16">
        <f t="shared" si="33"/>
        <v>96</v>
      </c>
      <c r="B104" s="16">
        <v>4</v>
      </c>
      <c r="C104" s="19" t="s">
        <v>135</v>
      </c>
      <c r="D104" s="22">
        <v>2</v>
      </c>
      <c r="E104" s="19" t="s">
        <v>18</v>
      </c>
      <c r="F104" s="19" t="s">
        <v>23</v>
      </c>
      <c r="G104" s="17">
        <v>90.06</v>
      </c>
      <c r="H104" s="17">
        <v>82.61</v>
      </c>
      <c r="I104" s="20">
        <f t="shared" si="28"/>
        <v>0.889464790290355</v>
      </c>
      <c r="J104" s="21">
        <f t="shared" si="29"/>
        <v>14.475238943664268</v>
      </c>
      <c r="K104" s="21">
        <v>13.28</v>
      </c>
      <c r="L104" s="17">
        <f t="shared" si="30"/>
        <v>104.53523894366427</v>
      </c>
      <c r="M104" s="21">
        <f t="shared" si="26"/>
        <v>95.89</v>
      </c>
      <c r="N104" s="21">
        <f t="shared" si="31"/>
        <v>-8.645238943664268</v>
      </c>
      <c r="O104" s="25">
        <v>1100</v>
      </c>
      <c r="P104" s="25">
        <v>990</v>
      </c>
      <c r="Q104" s="26">
        <f t="shared" si="32"/>
        <v>94931.1</v>
      </c>
      <c r="R104" s="17" t="s">
        <v>22</v>
      </c>
    </row>
    <row r="105" spans="1:18" s="3" customFormat="1" ht="30">
      <c r="A105" s="16">
        <f t="shared" si="33"/>
        <v>97</v>
      </c>
      <c r="B105" s="16">
        <v>4</v>
      </c>
      <c r="C105" s="19" t="s">
        <v>136</v>
      </c>
      <c r="D105" s="22">
        <v>1</v>
      </c>
      <c r="E105" s="19" t="s">
        <v>18</v>
      </c>
      <c r="F105" s="19" t="s">
        <v>23</v>
      </c>
      <c r="G105" s="17">
        <v>67.73</v>
      </c>
      <c r="H105" s="17">
        <v>72</v>
      </c>
      <c r="I105" s="20">
        <f t="shared" si="28"/>
        <v>0.6689257189247806</v>
      </c>
      <c r="J105" s="21">
        <f t="shared" si="29"/>
        <v>10.886164042353773</v>
      </c>
      <c r="K105" s="21">
        <v>11.57</v>
      </c>
      <c r="L105" s="17">
        <f t="shared" si="30"/>
        <v>78.61616404235377</v>
      </c>
      <c r="M105" s="21">
        <f t="shared" si="26"/>
        <v>83.57</v>
      </c>
      <c r="N105" s="21">
        <f t="shared" si="31"/>
        <v>4.95383595764622</v>
      </c>
      <c r="O105" s="25">
        <v>1100</v>
      </c>
      <c r="P105" s="25">
        <v>990</v>
      </c>
      <c r="Q105" s="26">
        <f t="shared" si="32"/>
        <v>82734.29999999999</v>
      </c>
      <c r="R105" s="17" t="s">
        <v>22</v>
      </c>
    </row>
    <row r="106" spans="1:18" s="3" customFormat="1" ht="30">
      <c r="A106" s="16">
        <f t="shared" si="33"/>
        <v>98</v>
      </c>
      <c r="B106" s="16">
        <v>4</v>
      </c>
      <c r="C106" s="19" t="s">
        <v>137</v>
      </c>
      <c r="D106" s="22">
        <v>1</v>
      </c>
      <c r="E106" s="19" t="s">
        <v>18</v>
      </c>
      <c r="F106" s="19" t="s">
        <v>23</v>
      </c>
      <c r="G106" s="17">
        <v>63.71</v>
      </c>
      <c r="H106" s="17">
        <v>63.09</v>
      </c>
      <c r="I106" s="20">
        <f t="shared" si="28"/>
        <v>0.6292227602642518</v>
      </c>
      <c r="J106" s="21">
        <f t="shared" si="29"/>
        <v>10.240034122816462</v>
      </c>
      <c r="K106" s="21">
        <v>10.14</v>
      </c>
      <c r="L106" s="17">
        <f t="shared" si="30"/>
        <v>73.95003412281646</v>
      </c>
      <c r="M106" s="21">
        <f t="shared" si="26"/>
        <v>73.23</v>
      </c>
      <c r="N106" s="21">
        <f t="shared" si="31"/>
        <v>-0.7200341228164575</v>
      </c>
      <c r="O106" s="25">
        <v>1100</v>
      </c>
      <c r="P106" s="25">
        <v>990</v>
      </c>
      <c r="Q106" s="26">
        <f t="shared" si="32"/>
        <v>72497.7</v>
      </c>
      <c r="R106" s="17" t="s">
        <v>22</v>
      </c>
    </row>
    <row r="107" spans="1:18" s="3" customFormat="1" ht="30">
      <c r="A107" s="16">
        <f t="shared" si="33"/>
        <v>99</v>
      </c>
      <c r="B107" s="16">
        <v>4</v>
      </c>
      <c r="C107" s="19" t="s">
        <v>138</v>
      </c>
      <c r="D107" s="22">
        <v>1</v>
      </c>
      <c r="E107" s="19" t="s">
        <v>18</v>
      </c>
      <c r="F107" s="19" t="s">
        <v>23</v>
      </c>
      <c r="G107" s="17">
        <v>64</v>
      </c>
      <c r="H107" s="17">
        <v>63.82</v>
      </c>
      <c r="I107" s="20">
        <f t="shared" si="28"/>
        <v>0.6320869040482203</v>
      </c>
      <c r="J107" s="21">
        <f t="shared" si="29"/>
        <v>10.286645485171142</v>
      </c>
      <c r="K107" s="21">
        <v>10.26</v>
      </c>
      <c r="L107" s="17">
        <f t="shared" si="30"/>
        <v>74.28664548517114</v>
      </c>
      <c r="M107" s="21">
        <f t="shared" si="26"/>
        <v>74.08</v>
      </c>
      <c r="N107" s="21">
        <f t="shared" si="31"/>
        <v>-0.206645485171137</v>
      </c>
      <c r="O107" s="25">
        <v>1100</v>
      </c>
      <c r="P107" s="25">
        <v>990</v>
      </c>
      <c r="Q107" s="26">
        <f t="shared" si="32"/>
        <v>73339.2</v>
      </c>
      <c r="R107" s="17" t="s">
        <v>22</v>
      </c>
    </row>
    <row r="108" spans="1:18" s="3" customFormat="1" ht="30">
      <c r="A108" s="16">
        <f t="shared" si="33"/>
        <v>100</v>
      </c>
      <c r="B108" s="16">
        <v>4</v>
      </c>
      <c r="C108" s="17" t="s">
        <v>53</v>
      </c>
      <c r="D108" s="18">
        <v>0</v>
      </c>
      <c r="E108" s="19" t="s">
        <v>18</v>
      </c>
      <c r="F108" s="19" t="s">
        <v>23</v>
      </c>
      <c r="G108" s="17">
        <v>29.84</v>
      </c>
      <c r="H108" s="17">
        <v>31.68</v>
      </c>
      <c r="I108" s="20">
        <f t="shared" si="28"/>
        <v>0.29471051901248274</v>
      </c>
      <c r="J108" s="21">
        <f t="shared" si="29"/>
        <v>4.796148457461046</v>
      </c>
      <c r="K108" s="21">
        <v>5.09</v>
      </c>
      <c r="L108" s="17">
        <f t="shared" si="30"/>
        <v>34.63614845746105</v>
      </c>
      <c r="M108" s="21">
        <f t="shared" si="26"/>
        <v>36.769999999999996</v>
      </c>
      <c r="N108" s="21">
        <f t="shared" si="31"/>
        <v>2.133851542538949</v>
      </c>
      <c r="O108" s="25">
        <v>1100</v>
      </c>
      <c r="P108" s="25">
        <v>990</v>
      </c>
      <c r="Q108" s="26">
        <f t="shared" si="32"/>
        <v>36402.299999999996</v>
      </c>
      <c r="R108" s="17" t="s">
        <v>22</v>
      </c>
    </row>
    <row r="109" spans="1:18" s="3" customFormat="1" ht="30">
      <c r="A109" s="16">
        <f t="shared" si="33"/>
        <v>101</v>
      </c>
      <c r="B109" s="16">
        <v>4</v>
      </c>
      <c r="C109" s="19" t="s">
        <v>139</v>
      </c>
      <c r="D109" s="22">
        <v>2</v>
      </c>
      <c r="E109" s="19" t="s">
        <v>18</v>
      </c>
      <c r="F109" s="19" t="s">
        <v>23</v>
      </c>
      <c r="G109" s="17">
        <v>90.34</v>
      </c>
      <c r="H109" s="17">
        <v>92.51</v>
      </c>
      <c r="I109" s="20">
        <f t="shared" si="28"/>
        <v>0.892230170495566</v>
      </c>
      <c r="J109" s="21">
        <f t="shared" si="29"/>
        <v>14.520243017661892</v>
      </c>
      <c r="K109" s="21">
        <v>14.87</v>
      </c>
      <c r="L109" s="17">
        <f t="shared" si="30"/>
        <v>104.8602430176619</v>
      </c>
      <c r="M109" s="21">
        <f t="shared" si="26"/>
        <v>107.38000000000001</v>
      </c>
      <c r="N109" s="21">
        <f t="shared" si="31"/>
        <v>2.5197569823381087</v>
      </c>
      <c r="O109" s="25">
        <v>1100</v>
      </c>
      <c r="P109" s="25">
        <v>990</v>
      </c>
      <c r="Q109" s="26">
        <f t="shared" si="32"/>
        <v>106306.20000000001</v>
      </c>
      <c r="R109" s="17" t="s">
        <v>22</v>
      </c>
    </row>
    <row r="110" spans="1:18" s="3" customFormat="1" ht="30">
      <c r="A110" s="16">
        <f t="shared" si="33"/>
        <v>102</v>
      </c>
      <c r="B110" s="16">
        <v>4</v>
      </c>
      <c r="C110" s="19" t="s">
        <v>140</v>
      </c>
      <c r="D110" s="22">
        <v>2</v>
      </c>
      <c r="E110" s="19" t="s">
        <v>17</v>
      </c>
      <c r="F110" s="19" t="s">
        <v>23</v>
      </c>
      <c r="G110" s="17">
        <v>95.33</v>
      </c>
      <c r="H110" s="17">
        <v>98.5</v>
      </c>
      <c r="I110" s="20">
        <f t="shared" si="28"/>
        <v>0.9415131962955756</v>
      </c>
      <c r="J110" s="21">
        <f t="shared" si="29"/>
        <v>15.32227990783383</v>
      </c>
      <c r="K110" s="21">
        <v>15.83</v>
      </c>
      <c r="L110" s="17">
        <f t="shared" si="30"/>
        <v>110.65227990783383</v>
      </c>
      <c r="M110" s="21">
        <f t="shared" si="26"/>
        <v>114.33</v>
      </c>
      <c r="N110" s="21">
        <f t="shared" si="31"/>
        <v>3.677720092166169</v>
      </c>
      <c r="O110" s="25">
        <v>1100</v>
      </c>
      <c r="P110" s="25">
        <v>990</v>
      </c>
      <c r="Q110" s="26">
        <f t="shared" si="32"/>
        <v>113186.7</v>
      </c>
      <c r="R110" s="17" t="s">
        <v>22</v>
      </c>
    </row>
    <row r="111" spans="1:18" s="3" customFormat="1" ht="45">
      <c r="A111" s="16">
        <f t="shared" si="33"/>
        <v>103</v>
      </c>
      <c r="B111" s="16">
        <v>4</v>
      </c>
      <c r="C111" s="17" t="s">
        <v>54</v>
      </c>
      <c r="D111" s="18">
        <v>0</v>
      </c>
      <c r="E111" s="19" t="s">
        <v>17</v>
      </c>
      <c r="F111" s="19" t="s">
        <v>24</v>
      </c>
      <c r="G111" s="17">
        <v>32.86</v>
      </c>
      <c r="H111" s="17">
        <v>34</v>
      </c>
      <c r="I111" s="20">
        <f t="shared" si="28"/>
        <v>0.32453711979725813</v>
      </c>
      <c r="J111" s="21">
        <f t="shared" si="29"/>
        <v>5.281549541292559</v>
      </c>
      <c r="K111" s="21">
        <v>5.46</v>
      </c>
      <c r="L111" s="17">
        <f t="shared" si="30"/>
        <v>38.14154954129256</v>
      </c>
      <c r="M111" s="21">
        <f t="shared" si="26"/>
        <v>39.46</v>
      </c>
      <c r="N111" s="21">
        <f t="shared" si="31"/>
        <v>1.3184504587074386</v>
      </c>
      <c r="O111" s="25">
        <v>1100</v>
      </c>
      <c r="P111" s="25">
        <v>990</v>
      </c>
      <c r="Q111" s="26">
        <f t="shared" si="32"/>
        <v>39065.4</v>
      </c>
      <c r="R111" s="17" t="s">
        <v>22</v>
      </c>
    </row>
    <row r="112" spans="1:18" s="3" customFormat="1" ht="30">
      <c r="A112" s="4">
        <f t="shared" si="33"/>
        <v>104</v>
      </c>
      <c r="B112" s="4">
        <v>4</v>
      </c>
      <c r="C112" s="5" t="s">
        <v>141</v>
      </c>
      <c r="D112" s="6">
        <v>1</v>
      </c>
      <c r="E112" s="5" t="s">
        <v>17</v>
      </c>
      <c r="F112" s="5" t="s">
        <v>23</v>
      </c>
      <c r="G112" s="7">
        <v>61.41</v>
      </c>
      <c r="H112" s="7">
        <v>62.52</v>
      </c>
      <c r="I112" s="8">
        <f t="shared" si="28"/>
        <v>0.6065071371500189</v>
      </c>
      <c r="J112" s="9">
        <f t="shared" si="29"/>
        <v>9.870357800693123</v>
      </c>
      <c r="K112" s="9">
        <v>10.05</v>
      </c>
      <c r="L112" s="7">
        <f t="shared" si="30"/>
        <v>71.28035780069312</v>
      </c>
      <c r="M112" s="9">
        <f t="shared" si="26"/>
        <v>72.57000000000001</v>
      </c>
      <c r="N112" s="9">
        <f t="shared" si="31"/>
        <v>1.2896421993068827</v>
      </c>
      <c r="O112" s="24">
        <v>1100</v>
      </c>
      <c r="P112" s="58">
        <v>750</v>
      </c>
      <c r="Q112" s="59">
        <f t="shared" si="32"/>
        <v>54427.50000000001</v>
      </c>
      <c r="R112" s="7"/>
    </row>
    <row r="113" spans="1:18" s="3" customFormat="1" ht="30">
      <c r="A113" s="46">
        <f t="shared" si="33"/>
        <v>105</v>
      </c>
      <c r="B113" s="46">
        <v>4</v>
      </c>
      <c r="C113" s="47" t="s">
        <v>142</v>
      </c>
      <c r="D113" s="48">
        <v>1</v>
      </c>
      <c r="E113" s="47" t="s">
        <v>17</v>
      </c>
      <c r="F113" s="47" t="s">
        <v>23</v>
      </c>
      <c r="G113" s="49">
        <v>62.56</v>
      </c>
      <c r="H113" s="49">
        <v>61.34</v>
      </c>
      <c r="I113" s="50">
        <f t="shared" si="28"/>
        <v>0.6178649487071354</v>
      </c>
      <c r="J113" s="51">
        <f t="shared" si="29"/>
        <v>10.055195961754793</v>
      </c>
      <c r="K113" s="51">
        <v>9.86</v>
      </c>
      <c r="L113" s="49">
        <f t="shared" si="30"/>
        <v>72.6151959617548</v>
      </c>
      <c r="M113" s="51">
        <f t="shared" si="26"/>
        <v>71.2</v>
      </c>
      <c r="N113" s="51">
        <f t="shared" si="31"/>
        <v>-1.4151959617547902</v>
      </c>
      <c r="O113" s="52">
        <v>1100</v>
      </c>
      <c r="P113" s="52">
        <v>990</v>
      </c>
      <c r="Q113" s="53">
        <f t="shared" si="32"/>
        <v>70488</v>
      </c>
      <c r="R113" s="54" t="s">
        <v>22</v>
      </c>
    </row>
    <row r="114" spans="1:18" s="3" customFormat="1" ht="30">
      <c r="A114" s="4">
        <f t="shared" si="33"/>
        <v>106</v>
      </c>
      <c r="B114" s="4">
        <v>4</v>
      </c>
      <c r="C114" s="5" t="s">
        <v>143</v>
      </c>
      <c r="D114" s="6">
        <v>1</v>
      </c>
      <c r="E114" s="5" t="s">
        <v>17</v>
      </c>
      <c r="F114" s="5" t="s">
        <v>23</v>
      </c>
      <c r="G114" s="7">
        <v>62.1</v>
      </c>
      <c r="H114" s="7">
        <v>62.08</v>
      </c>
      <c r="I114" s="8">
        <f t="shared" si="28"/>
        <v>0.6133218240842887</v>
      </c>
      <c r="J114" s="9">
        <f t="shared" si="29"/>
        <v>9.981260697330123</v>
      </c>
      <c r="K114" s="9">
        <v>9.98</v>
      </c>
      <c r="L114" s="7">
        <f t="shared" si="30"/>
        <v>72.08126069733012</v>
      </c>
      <c r="M114" s="9">
        <f t="shared" si="26"/>
        <v>72.06</v>
      </c>
      <c r="N114" s="9">
        <f t="shared" si="31"/>
        <v>-0.021260697330120593</v>
      </c>
      <c r="O114" s="24">
        <v>1100</v>
      </c>
      <c r="P114" s="58">
        <v>750</v>
      </c>
      <c r="Q114" s="59">
        <f t="shared" si="32"/>
        <v>54045</v>
      </c>
      <c r="R114" s="7"/>
    </row>
    <row r="115" spans="1:18" s="3" customFormat="1" ht="30">
      <c r="A115" s="4">
        <f t="shared" si="33"/>
        <v>107</v>
      </c>
      <c r="B115" s="4">
        <v>4</v>
      </c>
      <c r="C115" s="5" t="s">
        <v>144</v>
      </c>
      <c r="D115" s="6">
        <v>1</v>
      </c>
      <c r="E115" s="5" t="s">
        <v>17</v>
      </c>
      <c r="F115" s="5" t="s">
        <v>23</v>
      </c>
      <c r="G115" s="7">
        <v>72.89</v>
      </c>
      <c r="H115" s="7">
        <v>71.58</v>
      </c>
      <c r="I115" s="8">
        <f t="shared" si="28"/>
        <v>0.7198877255636684</v>
      </c>
      <c r="J115" s="9">
        <f t="shared" si="29"/>
        <v>11.715524834595696</v>
      </c>
      <c r="K115" s="9">
        <v>11.5</v>
      </c>
      <c r="L115" s="7">
        <f t="shared" si="30"/>
        <v>84.6055248345957</v>
      </c>
      <c r="M115" s="9">
        <f t="shared" si="26"/>
        <v>83.08</v>
      </c>
      <c r="N115" s="9">
        <f t="shared" si="31"/>
        <v>-1.5255248345957</v>
      </c>
      <c r="O115" s="24">
        <v>1100</v>
      </c>
      <c r="P115" s="58">
        <v>750</v>
      </c>
      <c r="Q115" s="59">
        <f t="shared" si="32"/>
        <v>62310</v>
      </c>
      <c r="R115" s="7"/>
    </row>
    <row r="116" spans="1:18" s="3" customFormat="1" ht="15" customHeight="1">
      <c r="A116" s="108" t="s">
        <v>175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10"/>
    </row>
    <row r="117" spans="1:18" s="3" customFormat="1" ht="30">
      <c r="A117" s="4">
        <v>108</v>
      </c>
      <c r="B117" s="4">
        <v>5</v>
      </c>
      <c r="C117" s="5" t="s">
        <v>145</v>
      </c>
      <c r="D117" s="6">
        <v>2</v>
      </c>
      <c r="E117" s="5" t="s">
        <v>17</v>
      </c>
      <c r="F117" s="5" t="s">
        <v>23</v>
      </c>
      <c r="G117" s="7">
        <v>88.12</v>
      </c>
      <c r="H117" s="7">
        <v>87.54</v>
      </c>
      <c r="I117" s="8">
        <f aca="true" t="shared" si="34" ref="I117:I138">(G117*100)/10125.19</f>
        <v>0.8703046560113933</v>
      </c>
      <c r="J117" s="9">
        <f aca="true" t="shared" si="35" ref="J117:J138">(1627.41*I117)/100</f>
        <v>14.163425002395016</v>
      </c>
      <c r="K117" s="9">
        <v>14.07</v>
      </c>
      <c r="L117" s="7">
        <f aca="true" t="shared" si="36" ref="L117:L138">SUM(G117+J117)</f>
        <v>102.28342500239502</v>
      </c>
      <c r="M117" s="9">
        <f t="shared" si="26"/>
        <v>101.61000000000001</v>
      </c>
      <c r="N117" s="9">
        <f aca="true" t="shared" si="37" ref="N117:N138">M117-L117</f>
        <v>-0.6734250023950068</v>
      </c>
      <c r="O117" s="24">
        <v>1100</v>
      </c>
      <c r="P117" s="58">
        <v>800</v>
      </c>
      <c r="Q117" s="59">
        <f aca="true" t="shared" si="38" ref="Q117:Q138">M117*P117</f>
        <v>81288.00000000001</v>
      </c>
      <c r="R117" s="7"/>
    </row>
    <row r="118" spans="1:18" s="3" customFormat="1" ht="30">
      <c r="A118" s="4">
        <f aca="true" t="shared" si="39" ref="A118:A138">A117+1</f>
        <v>109</v>
      </c>
      <c r="B118" s="4">
        <v>5</v>
      </c>
      <c r="C118" s="5" t="s">
        <v>146</v>
      </c>
      <c r="D118" s="6">
        <v>2</v>
      </c>
      <c r="E118" s="5" t="s">
        <v>17</v>
      </c>
      <c r="F118" s="5" t="s">
        <v>23</v>
      </c>
      <c r="G118" s="7">
        <v>109.29</v>
      </c>
      <c r="H118" s="7">
        <v>106.41</v>
      </c>
      <c r="I118" s="8">
        <f t="shared" si="34"/>
        <v>1.0793871522410936</v>
      </c>
      <c r="J118" s="9">
        <f t="shared" si="35"/>
        <v>17.566054454286782</v>
      </c>
      <c r="K118" s="9">
        <v>17.1</v>
      </c>
      <c r="L118" s="7">
        <f t="shared" si="36"/>
        <v>126.85605445428679</v>
      </c>
      <c r="M118" s="9">
        <f t="shared" si="26"/>
        <v>123.50999999999999</v>
      </c>
      <c r="N118" s="9">
        <f t="shared" si="37"/>
        <v>-3.3460544542868007</v>
      </c>
      <c r="O118" s="24">
        <v>1100</v>
      </c>
      <c r="P118" s="58">
        <v>800</v>
      </c>
      <c r="Q118" s="59">
        <f t="shared" si="38"/>
        <v>98808</v>
      </c>
      <c r="R118" s="7"/>
    </row>
    <row r="119" spans="1:18" s="3" customFormat="1" ht="30">
      <c r="A119" s="16">
        <f t="shared" si="39"/>
        <v>110</v>
      </c>
      <c r="B119" s="16">
        <v>5</v>
      </c>
      <c r="C119" s="19" t="s">
        <v>147</v>
      </c>
      <c r="D119" s="22">
        <v>1</v>
      </c>
      <c r="E119" s="19" t="s">
        <v>17</v>
      </c>
      <c r="F119" s="19" t="s">
        <v>23</v>
      </c>
      <c r="G119" s="17">
        <v>62.1</v>
      </c>
      <c r="H119" s="17">
        <v>61.8</v>
      </c>
      <c r="I119" s="20">
        <f t="shared" si="34"/>
        <v>0.6133218240842887</v>
      </c>
      <c r="J119" s="21">
        <f t="shared" si="35"/>
        <v>9.981260697330123</v>
      </c>
      <c r="K119" s="21">
        <v>9.93</v>
      </c>
      <c r="L119" s="17">
        <f t="shared" si="36"/>
        <v>72.08126069733012</v>
      </c>
      <c r="M119" s="21">
        <f t="shared" si="26"/>
        <v>71.72999999999999</v>
      </c>
      <c r="N119" s="21">
        <f t="shared" si="37"/>
        <v>-0.3512606973301331</v>
      </c>
      <c r="O119" s="25">
        <v>1100</v>
      </c>
      <c r="P119" s="25">
        <v>990</v>
      </c>
      <c r="Q119" s="26">
        <f t="shared" si="38"/>
        <v>71012.7</v>
      </c>
      <c r="R119" s="17" t="s">
        <v>22</v>
      </c>
    </row>
    <row r="120" spans="1:18" s="3" customFormat="1" ht="30">
      <c r="A120" s="4">
        <f t="shared" si="39"/>
        <v>111</v>
      </c>
      <c r="B120" s="4">
        <v>5</v>
      </c>
      <c r="C120" s="5" t="s">
        <v>148</v>
      </c>
      <c r="D120" s="6">
        <v>1</v>
      </c>
      <c r="E120" s="5" t="s">
        <v>17</v>
      </c>
      <c r="F120" s="5" t="s">
        <v>23</v>
      </c>
      <c r="G120" s="7">
        <v>62.56</v>
      </c>
      <c r="H120" s="7">
        <v>59.78</v>
      </c>
      <c r="I120" s="8">
        <f t="shared" si="34"/>
        <v>0.6178649487071354</v>
      </c>
      <c r="J120" s="9">
        <f t="shared" si="35"/>
        <v>10.055195961754793</v>
      </c>
      <c r="K120" s="9">
        <v>9.61</v>
      </c>
      <c r="L120" s="7">
        <f t="shared" si="36"/>
        <v>72.6151959617548</v>
      </c>
      <c r="M120" s="9">
        <f t="shared" si="26"/>
        <v>69.39</v>
      </c>
      <c r="N120" s="9">
        <f t="shared" si="37"/>
        <v>-3.2251959617547925</v>
      </c>
      <c r="O120" s="24">
        <v>1100</v>
      </c>
      <c r="P120" s="58">
        <v>800</v>
      </c>
      <c r="Q120" s="59">
        <f t="shared" si="38"/>
        <v>55512</v>
      </c>
      <c r="R120" s="7"/>
    </row>
    <row r="121" spans="1:18" s="28" customFormat="1" ht="30">
      <c r="A121" s="46">
        <f t="shared" si="39"/>
        <v>112</v>
      </c>
      <c r="B121" s="46">
        <v>5</v>
      </c>
      <c r="C121" s="47" t="s">
        <v>149</v>
      </c>
      <c r="D121" s="48">
        <v>1</v>
      </c>
      <c r="E121" s="47" t="s">
        <v>17</v>
      </c>
      <c r="F121" s="47" t="s">
        <v>23</v>
      </c>
      <c r="G121" s="49">
        <v>61.41</v>
      </c>
      <c r="H121" s="49">
        <v>57.18</v>
      </c>
      <c r="I121" s="50">
        <f t="shared" si="34"/>
        <v>0.6065071371500189</v>
      </c>
      <c r="J121" s="51">
        <f t="shared" si="35"/>
        <v>9.870357800693123</v>
      </c>
      <c r="K121" s="51">
        <v>9.19</v>
      </c>
      <c r="L121" s="49">
        <f t="shared" si="36"/>
        <v>71.28035780069312</v>
      </c>
      <c r="M121" s="51">
        <f t="shared" si="26"/>
        <v>66.37</v>
      </c>
      <c r="N121" s="51">
        <f t="shared" si="37"/>
        <v>-4.91035780069312</v>
      </c>
      <c r="O121" s="52">
        <v>1100</v>
      </c>
      <c r="P121" s="52">
        <v>800</v>
      </c>
      <c r="Q121" s="53">
        <f t="shared" si="38"/>
        <v>53096</v>
      </c>
      <c r="R121" s="17" t="s">
        <v>22</v>
      </c>
    </row>
    <row r="122" spans="1:18" s="3" customFormat="1" ht="45">
      <c r="A122" s="16">
        <f t="shared" si="39"/>
        <v>113</v>
      </c>
      <c r="B122" s="16">
        <v>5</v>
      </c>
      <c r="C122" s="17" t="s">
        <v>55</v>
      </c>
      <c r="D122" s="18">
        <v>0</v>
      </c>
      <c r="E122" s="19" t="s">
        <v>17</v>
      </c>
      <c r="F122" s="19" t="s">
        <v>24</v>
      </c>
      <c r="G122" s="17">
        <v>32.86</v>
      </c>
      <c r="H122" s="17">
        <v>38.74</v>
      </c>
      <c r="I122" s="20">
        <f t="shared" si="34"/>
        <v>0.32453711979725813</v>
      </c>
      <c r="J122" s="21">
        <f t="shared" si="35"/>
        <v>5.281549541292559</v>
      </c>
      <c r="K122" s="21">
        <v>6.23</v>
      </c>
      <c r="L122" s="17">
        <f t="shared" si="36"/>
        <v>38.14154954129256</v>
      </c>
      <c r="M122" s="21">
        <f t="shared" si="26"/>
        <v>44.97</v>
      </c>
      <c r="N122" s="21">
        <f t="shared" si="37"/>
        <v>6.828450458707437</v>
      </c>
      <c r="O122" s="25">
        <v>1100</v>
      </c>
      <c r="P122" s="25">
        <v>990</v>
      </c>
      <c r="Q122" s="26">
        <f t="shared" si="38"/>
        <v>44520.299999999996</v>
      </c>
      <c r="R122" s="17" t="s">
        <v>22</v>
      </c>
    </row>
    <row r="123" spans="1:18" s="3" customFormat="1" ht="45">
      <c r="A123" s="16">
        <f t="shared" si="39"/>
        <v>114</v>
      </c>
      <c r="B123" s="16">
        <v>5</v>
      </c>
      <c r="C123" s="17" t="s">
        <v>56</v>
      </c>
      <c r="D123" s="18">
        <v>0</v>
      </c>
      <c r="E123" s="19" t="s">
        <v>17</v>
      </c>
      <c r="F123" s="19" t="s">
        <v>24</v>
      </c>
      <c r="G123" s="17">
        <v>62.16</v>
      </c>
      <c r="H123" s="17">
        <v>61.68</v>
      </c>
      <c r="I123" s="20">
        <f t="shared" si="34"/>
        <v>0.613914405556834</v>
      </c>
      <c r="J123" s="21">
        <f t="shared" si="35"/>
        <v>9.990904427472472</v>
      </c>
      <c r="K123" s="21">
        <v>9.91</v>
      </c>
      <c r="L123" s="17">
        <f t="shared" si="36"/>
        <v>72.15090442747247</v>
      </c>
      <c r="M123" s="21">
        <f t="shared" si="26"/>
        <v>71.59</v>
      </c>
      <c r="N123" s="21">
        <f t="shared" si="37"/>
        <v>-0.5609044274724653</v>
      </c>
      <c r="O123" s="25">
        <v>1100</v>
      </c>
      <c r="P123" s="25">
        <v>990</v>
      </c>
      <c r="Q123" s="26">
        <f t="shared" si="38"/>
        <v>70874.1</v>
      </c>
      <c r="R123" s="17" t="s">
        <v>22</v>
      </c>
    </row>
    <row r="124" spans="1:19" s="3" customFormat="1" ht="45">
      <c r="A124" s="96">
        <f t="shared" si="39"/>
        <v>115</v>
      </c>
      <c r="B124" s="96">
        <v>5</v>
      </c>
      <c r="C124" s="97" t="s">
        <v>57</v>
      </c>
      <c r="D124" s="98">
        <v>0</v>
      </c>
      <c r="E124" s="99" t="s">
        <v>18</v>
      </c>
      <c r="F124" s="99" t="s">
        <v>24</v>
      </c>
      <c r="G124" s="97">
        <v>29.84</v>
      </c>
      <c r="H124" s="97">
        <v>28.9</v>
      </c>
      <c r="I124" s="100">
        <f t="shared" si="34"/>
        <v>0.29471051901248274</v>
      </c>
      <c r="J124" s="101">
        <f t="shared" si="35"/>
        <v>4.796148457461046</v>
      </c>
      <c r="K124" s="101">
        <v>4.64</v>
      </c>
      <c r="L124" s="97">
        <f t="shared" si="36"/>
        <v>34.63614845746105</v>
      </c>
      <c r="M124" s="101">
        <f t="shared" si="26"/>
        <v>33.54</v>
      </c>
      <c r="N124" s="101">
        <f t="shared" si="37"/>
        <v>-1.096148457461048</v>
      </c>
      <c r="O124" s="102">
        <v>1100</v>
      </c>
      <c r="P124" s="102">
        <v>990</v>
      </c>
      <c r="Q124" s="103">
        <f t="shared" si="38"/>
        <v>33204.6</v>
      </c>
      <c r="R124" s="97"/>
      <c r="S124" s="104"/>
    </row>
    <row r="125" spans="1:18" s="3" customFormat="1" ht="30">
      <c r="A125" s="16">
        <f t="shared" si="39"/>
        <v>116</v>
      </c>
      <c r="B125" s="16">
        <v>5</v>
      </c>
      <c r="C125" s="19" t="s">
        <v>150</v>
      </c>
      <c r="D125" s="22">
        <v>1</v>
      </c>
      <c r="E125" s="19" t="s">
        <v>18</v>
      </c>
      <c r="F125" s="19" t="s">
        <v>23</v>
      </c>
      <c r="G125" s="17">
        <v>64</v>
      </c>
      <c r="H125" s="17">
        <v>63.48</v>
      </c>
      <c r="I125" s="20">
        <f t="shared" si="34"/>
        <v>0.6320869040482203</v>
      </c>
      <c r="J125" s="21">
        <f t="shared" si="35"/>
        <v>10.286645485171142</v>
      </c>
      <c r="K125" s="21">
        <v>10.2</v>
      </c>
      <c r="L125" s="17">
        <f t="shared" si="36"/>
        <v>74.28664548517114</v>
      </c>
      <c r="M125" s="21">
        <f t="shared" si="26"/>
        <v>73.67999999999999</v>
      </c>
      <c r="N125" s="21">
        <f t="shared" si="37"/>
        <v>-0.6066454851711427</v>
      </c>
      <c r="O125" s="25">
        <v>1100</v>
      </c>
      <c r="P125" s="25">
        <v>990</v>
      </c>
      <c r="Q125" s="26">
        <f t="shared" si="38"/>
        <v>72943.2</v>
      </c>
      <c r="R125" s="17" t="s">
        <v>22</v>
      </c>
    </row>
    <row r="126" spans="1:18" s="3" customFormat="1" ht="30">
      <c r="A126" s="16">
        <f t="shared" si="39"/>
        <v>117</v>
      </c>
      <c r="B126" s="16">
        <v>5</v>
      </c>
      <c r="C126" s="19" t="s">
        <v>151</v>
      </c>
      <c r="D126" s="22">
        <v>1</v>
      </c>
      <c r="E126" s="19" t="s">
        <v>18</v>
      </c>
      <c r="F126" s="19" t="s">
        <v>23</v>
      </c>
      <c r="G126" s="17">
        <v>63.71</v>
      </c>
      <c r="H126" s="17">
        <v>64.9</v>
      </c>
      <c r="I126" s="20">
        <f t="shared" si="34"/>
        <v>0.6292227602642518</v>
      </c>
      <c r="J126" s="21">
        <f t="shared" si="35"/>
        <v>10.240034122816462</v>
      </c>
      <c r="K126" s="21">
        <v>10.43</v>
      </c>
      <c r="L126" s="17">
        <f t="shared" si="36"/>
        <v>73.95003412281646</v>
      </c>
      <c r="M126" s="21">
        <f t="shared" si="26"/>
        <v>75.33000000000001</v>
      </c>
      <c r="N126" s="21">
        <f t="shared" si="37"/>
        <v>1.379965877183551</v>
      </c>
      <c r="O126" s="25">
        <v>1100</v>
      </c>
      <c r="P126" s="25">
        <v>990</v>
      </c>
      <c r="Q126" s="26">
        <f t="shared" si="38"/>
        <v>74576.70000000001</v>
      </c>
      <c r="R126" s="17" t="s">
        <v>22</v>
      </c>
    </row>
    <row r="127" spans="1:18" s="3" customFormat="1" ht="30">
      <c r="A127" s="16">
        <f t="shared" si="39"/>
        <v>118</v>
      </c>
      <c r="B127" s="16">
        <v>5</v>
      </c>
      <c r="C127" s="19" t="s">
        <v>152</v>
      </c>
      <c r="D127" s="22">
        <v>1</v>
      </c>
      <c r="E127" s="19" t="s">
        <v>18</v>
      </c>
      <c r="F127" s="19" t="s">
        <v>23</v>
      </c>
      <c r="G127" s="17">
        <v>67.73</v>
      </c>
      <c r="H127" s="17">
        <v>72.34</v>
      </c>
      <c r="I127" s="20">
        <f t="shared" si="34"/>
        <v>0.6689257189247806</v>
      </c>
      <c r="J127" s="21">
        <f t="shared" si="35"/>
        <v>10.886164042353773</v>
      </c>
      <c r="K127" s="21">
        <v>11.63</v>
      </c>
      <c r="L127" s="17">
        <f t="shared" si="36"/>
        <v>78.61616404235377</v>
      </c>
      <c r="M127" s="21">
        <f t="shared" si="26"/>
        <v>83.97</v>
      </c>
      <c r="N127" s="21">
        <f t="shared" si="37"/>
        <v>5.3538359576462256</v>
      </c>
      <c r="O127" s="25">
        <v>1100</v>
      </c>
      <c r="P127" s="25">
        <v>990</v>
      </c>
      <c r="Q127" s="26">
        <f t="shared" si="38"/>
        <v>83130.3</v>
      </c>
      <c r="R127" s="17" t="s">
        <v>22</v>
      </c>
    </row>
    <row r="128" spans="1:18" s="3" customFormat="1" ht="30">
      <c r="A128" s="16">
        <f t="shared" si="39"/>
        <v>119</v>
      </c>
      <c r="B128" s="16">
        <v>5</v>
      </c>
      <c r="C128" s="19" t="s">
        <v>153</v>
      </c>
      <c r="D128" s="22">
        <v>2</v>
      </c>
      <c r="E128" s="19" t="s">
        <v>18</v>
      </c>
      <c r="F128" s="19" t="s">
        <v>23</v>
      </c>
      <c r="G128" s="17">
        <v>90.06</v>
      </c>
      <c r="H128" s="17">
        <v>82.61</v>
      </c>
      <c r="I128" s="20">
        <f t="shared" si="34"/>
        <v>0.889464790290355</v>
      </c>
      <c r="J128" s="21">
        <f t="shared" si="35"/>
        <v>14.475238943664268</v>
      </c>
      <c r="K128" s="21">
        <v>13.28</v>
      </c>
      <c r="L128" s="17">
        <f t="shared" si="36"/>
        <v>104.53523894366427</v>
      </c>
      <c r="M128" s="21">
        <f t="shared" si="26"/>
        <v>95.89</v>
      </c>
      <c r="N128" s="21">
        <f t="shared" si="37"/>
        <v>-8.645238943664268</v>
      </c>
      <c r="O128" s="25">
        <v>1100</v>
      </c>
      <c r="P128" s="25">
        <v>990</v>
      </c>
      <c r="Q128" s="26">
        <f t="shared" si="38"/>
        <v>94931.1</v>
      </c>
      <c r="R128" s="17" t="s">
        <v>22</v>
      </c>
    </row>
    <row r="129" spans="1:18" s="3" customFormat="1" ht="30">
      <c r="A129" s="16">
        <f t="shared" si="39"/>
        <v>120</v>
      </c>
      <c r="B129" s="16">
        <v>5</v>
      </c>
      <c r="C129" s="19" t="s">
        <v>154</v>
      </c>
      <c r="D129" s="22">
        <v>1</v>
      </c>
      <c r="E129" s="19" t="s">
        <v>18</v>
      </c>
      <c r="F129" s="19" t="s">
        <v>23</v>
      </c>
      <c r="G129" s="17">
        <v>67.73</v>
      </c>
      <c r="H129" s="17">
        <v>72</v>
      </c>
      <c r="I129" s="20">
        <f t="shared" si="34"/>
        <v>0.6689257189247806</v>
      </c>
      <c r="J129" s="21">
        <f t="shared" si="35"/>
        <v>10.886164042353773</v>
      </c>
      <c r="K129" s="21">
        <v>11.57</v>
      </c>
      <c r="L129" s="17">
        <f t="shared" si="36"/>
        <v>78.61616404235377</v>
      </c>
      <c r="M129" s="21">
        <f t="shared" si="26"/>
        <v>83.57</v>
      </c>
      <c r="N129" s="21">
        <f t="shared" si="37"/>
        <v>4.95383595764622</v>
      </c>
      <c r="O129" s="25">
        <v>1100</v>
      </c>
      <c r="P129" s="25">
        <v>990</v>
      </c>
      <c r="Q129" s="26">
        <f t="shared" si="38"/>
        <v>82734.29999999999</v>
      </c>
      <c r="R129" s="17" t="s">
        <v>22</v>
      </c>
    </row>
    <row r="130" spans="1:18" s="3" customFormat="1" ht="30">
      <c r="A130" s="16">
        <f t="shared" si="39"/>
        <v>121</v>
      </c>
      <c r="B130" s="16">
        <v>5</v>
      </c>
      <c r="C130" s="19" t="s">
        <v>178</v>
      </c>
      <c r="D130" s="22">
        <v>1</v>
      </c>
      <c r="E130" s="19" t="s">
        <v>18</v>
      </c>
      <c r="F130" s="19" t="s">
        <v>23</v>
      </c>
      <c r="G130" s="17">
        <v>63.71</v>
      </c>
      <c r="H130" s="17">
        <v>63.09</v>
      </c>
      <c r="I130" s="20">
        <f t="shared" si="34"/>
        <v>0.6292227602642518</v>
      </c>
      <c r="J130" s="21">
        <f t="shared" si="35"/>
        <v>10.240034122816462</v>
      </c>
      <c r="K130" s="21">
        <v>10.14</v>
      </c>
      <c r="L130" s="17">
        <f t="shared" si="36"/>
        <v>73.95003412281646</v>
      </c>
      <c r="M130" s="21">
        <f t="shared" si="26"/>
        <v>73.23</v>
      </c>
      <c r="N130" s="21">
        <f t="shared" si="37"/>
        <v>-0.7200341228164575</v>
      </c>
      <c r="O130" s="25">
        <v>1100</v>
      </c>
      <c r="P130" s="25">
        <v>990</v>
      </c>
      <c r="Q130" s="26">
        <f t="shared" si="38"/>
        <v>72497.7</v>
      </c>
      <c r="R130" s="17" t="s">
        <v>22</v>
      </c>
    </row>
    <row r="131" spans="1:18" s="3" customFormat="1" ht="30">
      <c r="A131" s="16">
        <f t="shared" si="39"/>
        <v>122</v>
      </c>
      <c r="B131" s="16">
        <v>5</v>
      </c>
      <c r="C131" s="19" t="s">
        <v>155</v>
      </c>
      <c r="D131" s="22">
        <v>1</v>
      </c>
      <c r="E131" s="19" t="s">
        <v>18</v>
      </c>
      <c r="F131" s="19" t="s">
        <v>23</v>
      </c>
      <c r="G131" s="17">
        <v>64</v>
      </c>
      <c r="H131" s="17">
        <v>63.82</v>
      </c>
      <c r="I131" s="20">
        <f t="shared" si="34"/>
        <v>0.6320869040482203</v>
      </c>
      <c r="J131" s="21">
        <f t="shared" si="35"/>
        <v>10.286645485171142</v>
      </c>
      <c r="K131" s="21">
        <v>10.26</v>
      </c>
      <c r="L131" s="17">
        <f t="shared" si="36"/>
        <v>74.28664548517114</v>
      </c>
      <c r="M131" s="21">
        <f t="shared" si="26"/>
        <v>74.08</v>
      </c>
      <c r="N131" s="21">
        <f t="shared" si="37"/>
        <v>-0.206645485171137</v>
      </c>
      <c r="O131" s="25">
        <v>1100</v>
      </c>
      <c r="P131" s="25">
        <v>990</v>
      </c>
      <c r="Q131" s="26">
        <f t="shared" si="38"/>
        <v>73339.2</v>
      </c>
      <c r="R131" s="17" t="s">
        <v>22</v>
      </c>
    </row>
    <row r="132" spans="1:18" s="3" customFormat="1" ht="45">
      <c r="A132" s="16">
        <f t="shared" si="39"/>
        <v>123</v>
      </c>
      <c r="B132" s="16">
        <v>5</v>
      </c>
      <c r="C132" s="17" t="s">
        <v>58</v>
      </c>
      <c r="D132" s="18">
        <v>0</v>
      </c>
      <c r="E132" s="19" t="s">
        <v>18</v>
      </c>
      <c r="F132" s="19" t="s">
        <v>24</v>
      </c>
      <c r="G132" s="17">
        <v>29.84</v>
      </c>
      <c r="H132" s="17">
        <v>31.68</v>
      </c>
      <c r="I132" s="20">
        <f t="shared" si="34"/>
        <v>0.29471051901248274</v>
      </c>
      <c r="J132" s="21">
        <f t="shared" si="35"/>
        <v>4.796148457461046</v>
      </c>
      <c r="K132" s="21">
        <v>5.09</v>
      </c>
      <c r="L132" s="17">
        <f t="shared" si="36"/>
        <v>34.63614845746105</v>
      </c>
      <c r="M132" s="21">
        <f t="shared" si="26"/>
        <v>36.769999999999996</v>
      </c>
      <c r="N132" s="21">
        <f t="shared" si="37"/>
        <v>2.133851542538949</v>
      </c>
      <c r="O132" s="25">
        <v>1100</v>
      </c>
      <c r="P132" s="25">
        <v>990</v>
      </c>
      <c r="Q132" s="26">
        <f t="shared" si="38"/>
        <v>36402.299999999996</v>
      </c>
      <c r="R132" s="17" t="s">
        <v>22</v>
      </c>
    </row>
    <row r="133" spans="1:18" s="3" customFormat="1" ht="45">
      <c r="A133" s="16">
        <f t="shared" si="39"/>
        <v>124</v>
      </c>
      <c r="B133" s="16">
        <v>5</v>
      </c>
      <c r="C133" s="17" t="s">
        <v>59</v>
      </c>
      <c r="D133" s="18">
        <v>0</v>
      </c>
      <c r="E133" s="19" t="s">
        <v>18</v>
      </c>
      <c r="F133" s="19" t="s">
        <v>24</v>
      </c>
      <c r="G133" s="17">
        <v>62.16</v>
      </c>
      <c r="H133" s="17">
        <v>64.15</v>
      </c>
      <c r="I133" s="20">
        <f t="shared" si="34"/>
        <v>0.613914405556834</v>
      </c>
      <c r="J133" s="21">
        <f t="shared" si="35"/>
        <v>9.990904427472472</v>
      </c>
      <c r="K133" s="21">
        <v>10.31</v>
      </c>
      <c r="L133" s="17">
        <f t="shared" si="36"/>
        <v>72.15090442747247</v>
      </c>
      <c r="M133" s="21">
        <f t="shared" si="26"/>
        <v>74.46000000000001</v>
      </c>
      <c r="N133" s="21">
        <f t="shared" si="37"/>
        <v>2.3090955725275393</v>
      </c>
      <c r="O133" s="25">
        <v>1100</v>
      </c>
      <c r="P133" s="25">
        <v>990</v>
      </c>
      <c r="Q133" s="26">
        <f t="shared" si="38"/>
        <v>73715.40000000001</v>
      </c>
      <c r="R133" s="17" t="s">
        <v>22</v>
      </c>
    </row>
    <row r="134" spans="1:18" s="3" customFormat="1" ht="45">
      <c r="A134" s="16">
        <f t="shared" si="39"/>
        <v>125</v>
      </c>
      <c r="B134" s="16">
        <v>5</v>
      </c>
      <c r="C134" s="17" t="s">
        <v>60</v>
      </c>
      <c r="D134" s="18">
        <v>0</v>
      </c>
      <c r="E134" s="19" t="s">
        <v>17</v>
      </c>
      <c r="F134" s="19" t="s">
        <v>24</v>
      </c>
      <c r="G134" s="17">
        <v>32.86</v>
      </c>
      <c r="H134" s="17">
        <v>34</v>
      </c>
      <c r="I134" s="20">
        <f t="shared" si="34"/>
        <v>0.32453711979725813</v>
      </c>
      <c r="J134" s="21">
        <f t="shared" si="35"/>
        <v>5.281549541292559</v>
      </c>
      <c r="K134" s="21">
        <v>5.46</v>
      </c>
      <c r="L134" s="17">
        <f t="shared" si="36"/>
        <v>38.14154954129256</v>
      </c>
      <c r="M134" s="21">
        <f aca="true" t="shared" si="40" ref="M134:M152">H134+K134</f>
        <v>39.46</v>
      </c>
      <c r="N134" s="21">
        <f t="shared" si="37"/>
        <v>1.3184504587074386</v>
      </c>
      <c r="O134" s="25">
        <v>1100</v>
      </c>
      <c r="P134" s="25">
        <v>990</v>
      </c>
      <c r="Q134" s="26">
        <f t="shared" si="38"/>
        <v>39065.4</v>
      </c>
      <c r="R134" s="17" t="s">
        <v>22</v>
      </c>
    </row>
    <row r="135" spans="1:18" s="3" customFormat="1" ht="30">
      <c r="A135" s="16">
        <f t="shared" si="39"/>
        <v>126</v>
      </c>
      <c r="B135" s="16">
        <v>5</v>
      </c>
      <c r="C135" s="19" t="s">
        <v>156</v>
      </c>
      <c r="D135" s="22">
        <v>1</v>
      </c>
      <c r="E135" s="19" t="s">
        <v>17</v>
      </c>
      <c r="F135" s="19" t="s">
        <v>23</v>
      </c>
      <c r="G135" s="17">
        <v>61.41</v>
      </c>
      <c r="H135" s="17">
        <v>62.52</v>
      </c>
      <c r="I135" s="20">
        <f t="shared" si="34"/>
        <v>0.6065071371500189</v>
      </c>
      <c r="J135" s="21">
        <f t="shared" si="35"/>
        <v>9.870357800693123</v>
      </c>
      <c r="K135" s="21">
        <v>10.05</v>
      </c>
      <c r="L135" s="17">
        <f t="shared" si="36"/>
        <v>71.28035780069312</v>
      </c>
      <c r="M135" s="21">
        <f t="shared" si="40"/>
        <v>72.57000000000001</v>
      </c>
      <c r="N135" s="21">
        <f t="shared" si="37"/>
        <v>1.2896421993068827</v>
      </c>
      <c r="O135" s="25">
        <v>1100</v>
      </c>
      <c r="P135" s="25">
        <v>990</v>
      </c>
      <c r="Q135" s="26">
        <f t="shared" si="38"/>
        <v>71844.3</v>
      </c>
      <c r="R135" s="17" t="s">
        <v>22</v>
      </c>
    </row>
    <row r="136" spans="1:18" s="3" customFormat="1" ht="30">
      <c r="A136" s="4">
        <f t="shared" si="39"/>
        <v>127</v>
      </c>
      <c r="B136" s="4">
        <v>5</v>
      </c>
      <c r="C136" s="5" t="s">
        <v>157</v>
      </c>
      <c r="D136" s="6">
        <v>1</v>
      </c>
      <c r="E136" s="5" t="s">
        <v>17</v>
      </c>
      <c r="F136" s="5" t="s">
        <v>23</v>
      </c>
      <c r="G136" s="7">
        <v>62.56</v>
      </c>
      <c r="H136" s="7">
        <v>61.34</v>
      </c>
      <c r="I136" s="8">
        <f t="shared" si="34"/>
        <v>0.6178649487071354</v>
      </c>
      <c r="J136" s="9">
        <f t="shared" si="35"/>
        <v>10.055195961754793</v>
      </c>
      <c r="K136" s="9">
        <v>9.86</v>
      </c>
      <c r="L136" s="7">
        <f t="shared" si="36"/>
        <v>72.6151959617548</v>
      </c>
      <c r="M136" s="9">
        <f t="shared" si="40"/>
        <v>71.2</v>
      </c>
      <c r="N136" s="9">
        <f t="shared" si="37"/>
        <v>-1.4151959617547902</v>
      </c>
      <c r="O136" s="24">
        <v>1100</v>
      </c>
      <c r="P136" s="58">
        <v>800</v>
      </c>
      <c r="Q136" s="59">
        <f t="shared" si="38"/>
        <v>56960</v>
      </c>
      <c r="R136" s="7"/>
    </row>
    <row r="137" spans="1:18" s="3" customFormat="1" ht="30">
      <c r="A137" s="4">
        <f t="shared" si="39"/>
        <v>128</v>
      </c>
      <c r="B137" s="4">
        <v>5</v>
      </c>
      <c r="C137" s="5" t="s">
        <v>158</v>
      </c>
      <c r="D137" s="6">
        <v>1</v>
      </c>
      <c r="E137" s="5" t="s">
        <v>17</v>
      </c>
      <c r="F137" s="5" t="s">
        <v>23</v>
      </c>
      <c r="G137" s="7">
        <v>62.1</v>
      </c>
      <c r="H137" s="7">
        <v>62.08</v>
      </c>
      <c r="I137" s="8">
        <f t="shared" si="34"/>
        <v>0.6133218240842887</v>
      </c>
      <c r="J137" s="9">
        <f t="shared" si="35"/>
        <v>9.981260697330123</v>
      </c>
      <c r="K137" s="9">
        <v>9.98</v>
      </c>
      <c r="L137" s="7">
        <f t="shared" si="36"/>
        <v>72.08126069733012</v>
      </c>
      <c r="M137" s="9">
        <f t="shared" si="40"/>
        <v>72.06</v>
      </c>
      <c r="N137" s="9">
        <f t="shared" si="37"/>
        <v>-0.021260697330120593</v>
      </c>
      <c r="O137" s="24">
        <v>1100</v>
      </c>
      <c r="P137" s="58">
        <v>800</v>
      </c>
      <c r="Q137" s="59">
        <f t="shared" si="38"/>
        <v>57648</v>
      </c>
      <c r="R137" s="7"/>
    </row>
    <row r="138" spans="1:18" s="3" customFormat="1" ht="30">
      <c r="A138" s="38">
        <f t="shared" si="39"/>
        <v>129</v>
      </c>
      <c r="B138" s="38">
        <v>5</v>
      </c>
      <c r="C138" s="39" t="s">
        <v>159</v>
      </c>
      <c r="D138" s="40">
        <v>1</v>
      </c>
      <c r="E138" s="39" t="s">
        <v>17</v>
      </c>
      <c r="F138" s="39" t="s">
        <v>23</v>
      </c>
      <c r="G138" s="41">
        <v>72.89</v>
      </c>
      <c r="H138" s="41">
        <v>71.58</v>
      </c>
      <c r="I138" s="42">
        <f t="shared" si="34"/>
        <v>0.7198877255636684</v>
      </c>
      <c r="J138" s="43">
        <f t="shared" si="35"/>
        <v>11.715524834595696</v>
      </c>
      <c r="K138" s="43">
        <v>11.5</v>
      </c>
      <c r="L138" s="41">
        <f t="shared" si="36"/>
        <v>84.6055248345957</v>
      </c>
      <c r="M138" s="43">
        <f t="shared" si="40"/>
        <v>83.08</v>
      </c>
      <c r="N138" s="43">
        <f t="shared" si="37"/>
        <v>-1.5255248345957</v>
      </c>
      <c r="O138" s="44">
        <v>1100</v>
      </c>
      <c r="P138" s="44">
        <v>800</v>
      </c>
      <c r="Q138" s="45">
        <f t="shared" si="38"/>
        <v>66464</v>
      </c>
      <c r="R138" s="33"/>
    </row>
    <row r="139" spans="1:18" s="3" customFormat="1" ht="15" customHeight="1">
      <c r="A139" s="108" t="s">
        <v>176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10"/>
    </row>
    <row r="140" spans="1:18" s="3" customFormat="1" ht="30">
      <c r="A140" s="16">
        <v>130</v>
      </c>
      <c r="B140" s="16">
        <v>6</v>
      </c>
      <c r="C140" s="19" t="s">
        <v>160</v>
      </c>
      <c r="D140" s="22">
        <v>1</v>
      </c>
      <c r="E140" s="19" t="s">
        <v>17</v>
      </c>
      <c r="F140" s="19" t="s">
        <v>23</v>
      </c>
      <c r="G140" s="17">
        <v>104.12</v>
      </c>
      <c r="H140" s="17">
        <v>100.53</v>
      </c>
      <c r="I140" s="20">
        <f aca="true" t="shared" si="41" ref="I140:I151">(G140*100)/10125.19</f>
        <v>1.0283263820234485</v>
      </c>
      <c r="J140" s="21">
        <f aca="true" t="shared" si="42" ref="J140:J151">(1627.41*I140)/100</f>
        <v>16.735086373687803</v>
      </c>
      <c r="K140" s="21">
        <v>16.16</v>
      </c>
      <c r="L140" s="17">
        <f>SUM(G140+J140)</f>
        <v>120.85508637368781</v>
      </c>
      <c r="M140" s="21">
        <f t="shared" si="40"/>
        <v>116.69</v>
      </c>
      <c r="N140" s="21">
        <f>M140-L140</f>
        <v>-4.165086373687814</v>
      </c>
      <c r="O140" s="25">
        <v>1100</v>
      </c>
      <c r="P140" s="25">
        <v>990</v>
      </c>
      <c r="Q140" s="26">
        <f aca="true" t="shared" si="43" ref="Q140:Q148">M140*P140</f>
        <v>115523.09999999999</v>
      </c>
      <c r="R140" s="17" t="s">
        <v>22</v>
      </c>
    </row>
    <row r="141" spans="1:18" s="3" customFormat="1" ht="45">
      <c r="A141" s="16">
        <v>131</v>
      </c>
      <c r="B141" s="16">
        <v>6</v>
      </c>
      <c r="C141" s="17" t="s">
        <v>61</v>
      </c>
      <c r="D141" s="18">
        <v>0</v>
      </c>
      <c r="E141" s="19" t="s">
        <v>17</v>
      </c>
      <c r="F141" s="19" t="s">
        <v>24</v>
      </c>
      <c r="G141" s="17"/>
      <c r="H141" s="17">
        <v>29.19</v>
      </c>
      <c r="I141" s="20"/>
      <c r="J141" s="21"/>
      <c r="K141" s="21">
        <v>4.69</v>
      </c>
      <c r="L141" s="17"/>
      <c r="M141" s="21">
        <f t="shared" si="40"/>
        <v>33.88</v>
      </c>
      <c r="N141" s="21"/>
      <c r="O141" s="25">
        <v>1100</v>
      </c>
      <c r="P141" s="25">
        <v>990</v>
      </c>
      <c r="Q141" s="26">
        <f t="shared" si="43"/>
        <v>33541.200000000004</v>
      </c>
      <c r="R141" s="17" t="s">
        <v>22</v>
      </c>
    </row>
    <row r="142" spans="1:18" s="3" customFormat="1" ht="30">
      <c r="A142" s="16">
        <v>132</v>
      </c>
      <c r="B142" s="16">
        <v>6</v>
      </c>
      <c r="C142" s="19" t="s">
        <v>161</v>
      </c>
      <c r="D142" s="22">
        <v>1</v>
      </c>
      <c r="E142" s="19" t="s">
        <v>18</v>
      </c>
      <c r="F142" s="19" t="s">
        <v>23</v>
      </c>
      <c r="G142" s="17">
        <v>177.2</v>
      </c>
      <c r="H142" s="17">
        <v>220</v>
      </c>
      <c r="I142" s="20">
        <f t="shared" si="41"/>
        <v>1.7500906155835099</v>
      </c>
      <c r="J142" s="21">
        <f t="shared" si="42"/>
        <v>28.4811496870676</v>
      </c>
      <c r="K142" s="21">
        <v>35.36</v>
      </c>
      <c r="L142" s="17">
        <f aca="true" t="shared" si="44" ref="L142:L149">SUM(G142+J142)</f>
        <v>205.6811496870676</v>
      </c>
      <c r="M142" s="21">
        <f t="shared" si="40"/>
        <v>255.36</v>
      </c>
      <c r="N142" s="21">
        <f aca="true" t="shared" si="45" ref="N142:N149">M142-L142</f>
        <v>49.67885031293241</v>
      </c>
      <c r="O142" s="25">
        <v>1100</v>
      </c>
      <c r="P142" s="25">
        <v>990</v>
      </c>
      <c r="Q142" s="26">
        <f t="shared" si="43"/>
        <v>252806.40000000002</v>
      </c>
      <c r="R142" s="17" t="s">
        <v>22</v>
      </c>
    </row>
    <row r="143" spans="1:18" s="3" customFormat="1" ht="45">
      <c r="A143" s="16">
        <f aca="true" t="shared" si="46" ref="A143:A149">A142+1</f>
        <v>133</v>
      </c>
      <c r="B143" s="16">
        <v>6</v>
      </c>
      <c r="C143" s="17" t="s">
        <v>62</v>
      </c>
      <c r="D143" s="18">
        <v>0</v>
      </c>
      <c r="E143" s="19" t="s">
        <v>18</v>
      </c>
      <c r="F143" s="19" t="s">
        <v>24</v>
      </c>
      <c r="G143" s="17">
        <v>79.38</v>
      </c>
      <c r="H143" s="17">
        <v>81</v>
      </c>
      <c r="I143" s="20">
        <f t="shared" si="41"/>
        <v>0.7839852881773083</v>
      </c>
      <c r="J143" s="21">
        <f t="shared" si="42"/>
        <v>12.758654978326334</v>
      </c>
      <c r="K143" s="21">
        <v>13.02</v>
      </c>
      <c r="L143" s="17">
        <f t="shared" si="44"/>
        <v>92.13865497832633</v>
      </c>
      <c r="M143" s="21">
        <f t="shared" si="40"/>
        <v>94.02</v>
      </c>
      <c r="N143" s="21">
        <f t="shared" si="45"/>
        <v>1.881345021673667</v>
      </c>
      <c r="O143" s="25">
        <v>1100</v>
      </c>
      <c r="P143" s="25">
        <v>990</v>
      </c>
      <c r="Q143" s="26">
        <f t="shared" si="43"/>
        <v>93079.8</v>
      </c>
      <c r="R143" s="17" t="s">
        <v>22</v>
      </c>
    </row>
    <row r="144" spans="1:18" s="3" customFormat="1" ht="45">
      <c r="A144" s="30">
        <f t="shared" si="46"/>
        <v>134</v>
      </c>
      <c r="B144" s="30">
        <v>6</v>
      </c>
      <c r="C144" s="33" t="s">
        <v>63</v>
      </c>
      <c r="D144" s="55">
        <v>0</v>
      </c>
      <c r="E144" s="31" t="s">
        <v>18</v>
      </c>
      <c r="F144" s="31" t="s">
        <v>24</v>
      </c>
      <c r="G144" s="33">
        <v>53.8</v>
      </c>
      <c r="H144" s="33">
        <v>56.2</v>
      </c>
      <c r="I144" s="34">
        <f t="shared" si="41"/>
        <v>0.5313480537155352</v>
      </c>
      <c r="J144" s="35">
        <f t="shared" si="42"/>
        <v>8.647211360971992</v>
      </c>
      <c r="K144" s="35">
        <v>9.03</v>
      </c>
      <c r="L144" s="33">
        <f t="shared" si="44"/>
        <v>62.44721136097199</v>
      </c>
      <c r="M144" s="35">
        <f t="shared" si="40"/>
        <v>65.23</v>
      </c>
      <c r="N144" s="35">
        <f t="shared" si="45"/>
        <v>2.7827886390280128</v>
      </c>
      <c r="O144" s="36">
        <v>1100</v>
      </c>
      <c r="P144" s="36">
        <v>850</v>
      </c>
      <c r="Q144" s="37">
        <f t="shared" si="43"/>
        <v>55445.5</v>
      </c>
      <c r="R144" s="33"/>
    </row>
    <row r="145" spans="1:18" s="3" customFormat="1" ht="30">
      <c r="A145" s="71">
        <v>135</v>
      </c>
      <c r="B145" s="71">
        <v>6</v>
      </c>
      <c r="C145" s="72" t="s">
        <v>162</v>
      </c>
      <c r="D145" s="73">
        <v>1</v>
      </c>
      <c r="E145" s="72" t="s">
        <v>17</v>
      </c>
      <c r="F145" s="72" t="s">
        <v>23</v>
      </c>
      <c r="G145" s="74"/>
      <c r="H145" s="74">
        <v>80.53</v>
      </c>
      <c r="I145" s="75"/>
      <c r="J145" s="76"/>
      <c r="K145" s="76">
        <v>12.94</v>
      </c>
      <c r="L145" s="74"/>
      <c r="M145" s="76">
        <f t="shared" si="40"/>
        <v>93.47</v>
      </c>
      <c r="N145" s="76"/>
      <c r="O145" s="77">
        <v>1100</v>
      </c>
      <c r="P145" s="36">
        <v>800</v>
      </c>
      <c r="Q145" s="45">
        <f>M145*P145</f>
        <v>74776</v>
      </c>
      <c r="R145" s="74"/>
    </row>
    <row r="146" spans="1:18" s="3" customFormat="1" ht="30">
      <c r="A146" s="71">
        <v>136</v>
      </c>
      <c r="B146" s="71">
        <v>6</v>
      </c>
      <c r="C146" s="74" t="s">
        <v>163</v>
      </c>
      <c r="D146" s="78"/>
      <c r="E146" s="72" t="s">
        <v>20</v>
      </c>
      <c r="F146" s="72" t="s">
        <v>180</v>
      </c>
      <c r="G146" s="74">
        <v>304.69</v>
      </c>
      <c r="H146" s="74">
        <v>269.6</v>
      </c>
      <c r="I146" s="75">
        <f t="shared" si="41"/>
        <v>3.0092274811633164</v>
      </c>
      <c r="J146" s="76">
        <f t="shared" si="42"/>
        <v>48.97246895119993</v>
      </c>
      <c r="K146" s="76">
        <v>43.33</v>
      </c>
      <c r="L146" s="74">
        <f t="shared" si="44"/>
        <v>353.6624689511999</v>
      </c>
      <c r="M146" s="76">
        <f t="shared" si="40"/>
        <v>312.93</v>
      </c>
      <c r="N146" s="76">
        <f t="shared" si="45"/>
        <v>-40.732468951199905</v>
      </c>
      <c r="O146" s="77">
        <v>1100</v>
      </c>
      <c r="P146" s="36">
        <v>850</v>
      </c>
      <c r="Q146" s="45">
        <f t="shared" si="43"/>
        <v>265990.5</v>
      </c>
      <c r="R146" s="74"/>
    </row>
    <row r="147" spans="1:18" s="3" customFormat="1" ht="45">
      <c r="A147" s="16">
        <f t="shared" si="46"/>
        <v>137</v>
      </c>
      <c r="B147" s="16">
        <v>6</v>
      </c>
      <c r="C147" s="17" t="s">
        <v>64</v>
      </c>
      <c r="D147" s="18">
        <v>0</v>
      </c>
      <c r="E147" s="19" t="s">
        <v>18</v>
      </c>
      <c r="F147" s="19" t="s">
        <v>24</v>
      </c>
      <c r="G147" s="17">
        <v>53.8</v>
      </c>
      <c r="H147" s="17">
        <v>56.17</v>
      </c>
      <c r="I147" s="20">
        <f t="shared" si="41"/>
        <v>0.5313480537155352</v>
      </c>
      <c r="J147" s="21">
        <f t="shared" si="42"/>
        <v>8.647211360971992</v>
      </c>
      <c r="K147" s="21">
        <v>9.03</v>
      </c>
      <c r="L147" s="17">
        <f t="shared" si="44"/>
        <v>62.44721136097199</v>
      </c>
      <c r="M147" s="21">
        <f t="shared" si="40"/>
        <v>65.2</v>
      </c>
      <c r="N147" s="21">
        <f t="shared" si="45"/>
        <v>2.7527886390280116</v>
      </c>
      <c r="O147" s="25">
        <v>1100</v>
      </c>
      <c r="P147" s="25">
        <v>990</v>
      </c>
      <c r="Q147" s="26">
        <f t="shared" si="43"/>
        <v>64548</v>
      </c>
      <c r="R147" s="17" t="s">
        <v>22</v>
      </c>
    </row>
    <row r="148" spans="1:18" s="3" customFormat="1" ht="45">
      <c r="A148" s="30">
        <f t="shared" si="46"/>
        <v>138</v>
      </c>
      <c r="B148" s="30">
        <v>6</v>
      </c>
      <c r="C148" s="33" t="s">
        <v>65</v>
      </c>
      <c r="D148" s="55">
        <v>0</v>
      </c>
      <c r="E148" s="31" t="s">
        <v>18</v>
      </c>
      <c r="F148" s="31" t="s">
        <v>24</v>
      </c>
      <c r="G148" s="33">
        <v>79.38</v>
      </c>
      <c r="H148" s="33">
        <v>77.8</v>
      </c>
      <c r="I148" s="34">
        <f t="shared" si="41"/>
        <v>0.7839852881773083</v>
      </c>
      <c r="J148" s="35">
        <f t="shared" si="42"/>
        <v>12.758654978326334</v>
      </c>
      <c r="K148" s="35">
        <v>12.5</v>
      </c>
      <c r="L148" s="33">
        <f t="shared" si="44"/>
        <v>92.13865497832633</v>
      </c>
      <c r="M148" s="35">
        <f t="shared" si="40"/>
        <v>90.3</v>
      </c>
      <c r="N148" s="35">
        <f t="shared" si="45"/>
        <v>-1.838654978326332</v>
      </c>
      <c r="O148" s="36">
        <v>1100</v>
      </c>
      <c r="P148" s="36">
        <v>850</v>
      </c>
      <c r="Q148" s="37">
        <f t="shared" si="43"/>
        <v>76755</v>
      </c>
      <c r="R148" s="33"/>
    </row>
    <row r="149" spans="1:18" s="3" customFormat="1" ht="30">
      <c r="A149" s="16">
        <f t="shared" si="46"/>
        <v>139</v>
      </c>
      <c r="B149" s="16">
        <v>6</v>
      </c>
      <c r="C149" s="19" t="s">
        <v>164</v>
      </c>
      <c r="D149" s="22">
        <v>2</v>
      </c>
      <c r="E149" s="19" t="s">
        <v>20</v>
      </c>
      <c r="F149" s="19" t="s">
        <v>23</v>
      </c>
      <c r="G149" s="17">
        <v>177.2</v>
      </c>
      <c r="H149" s="17">
        <v>220</v>
      </c>
      <c r="I149" s="20">
        <f t="shared" si="41"/>
        <v>1.7500906155835099</v>
      </c>
      <c r="J149" s="21">
        <f t="shared" si="42"/>
        <v>28.4811496870676</v>
      </c>
      <c r="K149" s="21">
        <v>35.36</v>
      </c>
      <c r="L149" s="17">
        <f t="shared" si="44"/>
        <v>205.6811496870676</v>
      </c>
      <c r="M149" s="21">
        <f t="shared" si="40"/>
        <v>255.36</v>
      </c>
      <c r="N149" s="21">
        <f t="shared" si="45"/>
        <v>49.67885031293241</v>
      </c>
      <c r="O149" s="25">
        <v>1100</v>
      </c>
      <c r="P149" s="25">
        <v>990</v>
      </c>
      <c r="Q149" s="26">
        <f>M149*P149</f>
        <v>252806.40000000002</v>
      </c>
      <c r="R149" s="17" t="s">
        <v>22</v>
      </c>
    </row>
    <row r="150" spans="1:18" s="3" customFormat="1" ht="45">
      <c r="A150" s="16">
        <v>140</v>
      </c>
      <c r="B150" s="16">
        <v>6</v>
      </c>
      <c r="C150" s="19" t="s">
        <v>66</v>
      </c>
      <c r="D150" s="22">
        <v>0</v>
      </c>
      <c r="E150" s="19" t="s">
        <v>17</v>
      </c>
      <c r="F150" s="19" t="s">
        <v>25</v>
      </c>
      <c r="G150" s="17"/>
      <c r="H150" s="17">
        <v>27.29</v>
      </c>
      <c r="I150" s="20"/>
      <c r="J150" s="21"/>
      <c r="K150" s="21">
        <v>4.39</v>
      </c>
      <c r="L150" s="17"/>
      <c r="M150" s="21">
        <f t="shared" si="40"/>
        <v>31.68</v>
      </c>
      <c r="N150" s="21"/>
      <c r="O150" s="25">
        <v>1100</v>
      </c>
      <c r="P150" s="25">
        <v>990</v>
      </c>
      <c r="Q150" s="26">
        <f>M150*P150</f>
        <v>31363.2</v>
      </c>
      <c r="R150" s="17" t="s">
        <v>22</v>
      </c>
    </row>
    <row r="151" spans="1:18" s="28" customFormat="1" ht="45">
      <c r="A151" s="61">
        <v>141</v>
      </c>
      <c r="B151" s="61">
        <v>6</v>
      </c>
      <c r="C151" s="62" t="s">
        <v>67</v>
      </c>
      <c r="D151" s="63">
        <v>0</v>
      </c>
      <c r="E151" s="62" t="s">
        <v>17</v>
      </c>
      <c r="F151" s="62" t="s">
        <v>24</v>
      </c>
      <c r="G151" s="60">
        <v>104.12</v>
      </c>
      <c r="H151" s="60">
        <v>62.08</v>
      </c>
      <c r="I151" s="64">
        <f t="shared" si="41"/>
        <v>1.0283263820234485</v>
      </c>
      <c r="J151" s="65">
        <f t="shared" si="42"/>
        <v>16.735086373687803</v>
      </c>
      <c r="K151" s="65">
        <v>9.98</v>
      </c>
      <c r="L151" s="60">
        <f>SUM(G151+J151)</f>
        <v>120.85508637368781</v>
      </c>
      <c r="M151" s="65">
        <f t="shared" si="40"/>
        <v>72.06</v>
      </c>
      <c r="N151" s="65">
        <f>M151-L151</f>
        <v>-48.79508637368781</v>
      </c>
      <c r="O151" s="58">
        <v>1100</v>
      </c>
      <c r="P151" s="58">
        <v>800</v>
      </c>
      <c r="Q151" s="59">
        <f>M151*P151</f>
        <v>57648</v>
      </c>
      <c r="R151" s="60"/>
    </row>
    <row r="152" spans="1:18" s="28" customFormat="1" ht="45.75" thickBot="1">
      <c r="A152" s="79">
        <v>142</v>
      </c>
      <c r="B152" s="79">
        <v>6</v>
      </c>
      <c r="C152" s="80" t="s">
        <v>68</v>
      </c>
      <c r="D152" s="81">
        <v>0</v>
      </c>
      <c r="E152" s="82" t="s">
        <v>17</v>
      </c>
      <c r="F152" s="82" t="s">
        <v>24</v>
      </c>
      <c r="G152" s="83"/>
      <c r="H152" s="83">
        <v>71.58</v>
      </c>
      <c r="I152" s="84"/>
      <c r="J152" s="83"/>
      <c r="K152" s="80">
        <v>11.5</v>
      </c>
      <c r="L152" s="80"/>
      <c r="M152" s="85">
        <f t="shared" si="40"/>
        <v>83.08</v>
      </c>
      <c r="N152" s="85"/>
      <c r="O152" s="86">
        <v>1100</v>
      </c>
      <c r="P152" s="58">
        <v>800</v>
      </c>
      <c r="Q152" s="87">
        <f>M152*P152</f>
        <v>66464</v>
      </c>
      <c r="R152" s="80"/>
    </row>
    <row r="153" s="3" customFormat="1" ht="15" customHeight="1" thickTop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pans="8:16" ht="12.75">
      <c r="H160"/>
      <c r="K160"/>
      <c r="M160"/>
      <c r="N160"/>
      <c r="P160"/>
    </row>
    <row r="161" spans="8:16" ht="12.75">
      <c r="H161"/>
      <c r="K161"/>
      <c r="M161"/>
      <c r="N161"/>
      <c r="P161"/>
    </row>
    <row r="162" spans="8:16" ht="12.75">
      <c r="H162"/>
      <c r="K162"/>
      <c r="M162"/>
      <c r="N162"/>
      <c r="P162"/>
    </row>
    <row r="163" spans="8:16" ht="12.75">
      <c r="H163"/>
      <c r="K163"/>
      <c r="M163"/>
      <c r="N163"/>
      <c r="P163"/>
    </row>
    <row r="164" spans="8:16" ht="12.75">
      <c r="H164"/>
      <c r="K164"/>
      <c r="M164"/>
      <c r="N164"/>
      <c r="P164"/>
    </row>
    <row r="165" spans="8:16" ht="12.75">
      <c r="H165"/>
      <c r="K165"/>
      <c r="M165"/>
      <c r="N165"/>
      <c r="P165"/>
    </row>
    <row r="166" spans="8:16" ht="12.75">
      <c r="H166"/>
      <c r="K166"/>
      <c r="M166"/>
      <c r="N166"/>
      <c r="P166"/>
    </row>
    <row r="167" spans="8:16" ht="12.75">
      <c r="H167"/>
      <c r="K167"/>
      <c r="M167"/>
      <c r="N167"/>
      <c r="P167"/>
    </row>
    <row r="168" spans="8:16" ht="12.75">
      <c r="H168"/>
      <c r="K168"/>
      <c r="M168"/>
      <c r="N168"/>
      <c r="P168"/>
    </row>
    <row r="169" spans="8:16" ht="12.75">
      <c r="H169"/>
      <c r="K169"/>
      <c r="M169"/>
      <c r="N169"/>
      <c r="P169"/>
    </row>
    <row r="170" spans="8:16" ht="12.75">
      <c r="H170"/>
      <c r="K170"/>
      <c r="M170"/>
      <c r="N170"/>
      <c r="P170"/>
    </row>
    <row r="171" spans="8:16" ht="12.75">
      <c r="H171"/>
      <c r="K171"/>
      <c r="M171"/>
      <c r="N171"/>
      <c r="P171"/>
    </row>
    <row r="172" spans="8:16" ht="12.75">
      <c r="H172"/>
      <c r="K172"/>
      <c r="M172"/>
      <c r="N172"/>
      <c r="P172"/>
    </row>
    <row r="173" spans="8:16" ht="12.75">
      <c r="H173"/>
      <c r="K173"/>
      <c r="M173"/>
      <c r="N173"/>
      <c r="P173"/>
    </row>
    <row r="174" spans="8:16" ht="12.75">
      <c r="H174"/>
      <c r="K174"/>
      <c r="M174"/>
      <c r="N174"/>
      <c r="P174"/>
    </row>
    <row r="175" spans="8:16" ht="12.75">
      <c r="H175"/>
      <c r="K175"/>
      <c r="M175"/>
      <c r="N175"/>
      <c r="P175"/>
    </row>
    <row r="176" spans="8:16" ht="12.75">
      <c r="H176"/>
      <c r="K176"/>
      <c r="M176"/>
      <c r="N176"/>
      <c r="P176"/>
    </row>
    <row r="177" spans="8:16" ht="12.75">
      <c r="H177"/>
      <c r="K177"/>
      <c r="M177"/>
      <c r="N177"/>
      <c r="P177"/>
    </row>
    <row r="178" spans="8:16" ht="12.75">
      <c r="H178"/>
      <c r="K178"/>
      <c r="M178"/>
      <c r="N178"/>
      <c r="P178"/>
    </row>
    <row r="179" spans="8:16" ht="12.75">
      <c r="H179"/>
      <c r="K179"/>
      <c r="M179"/>
      <c r="N179"/>
      <c r="P179"/>
    </row>
    <row r="180" spans="8:16" ht="12.75">
      <c r="H180"/>
      <c r="K180"/>
      <c r="M180"/>
      <c r="N180"/>
      <c r="P180"/>
    </row>
    <row r="181" spans="8:16" ht="12.75">
      <c r="H181"/>
      <c r="K181"/>
      <c r="M181"/>
      <c r="N181"/>
      <c r="P181"/>
    </row>
    <row r="182" spans="8:16" ht="12.75">
      <c r="H182"/>
      <c r="K182"/>
      <c r="M182"/>
      <c r="N182"/>
      <c r="P182"/>
    </row>
    <row r="183" spans="8:16" ht="12.75">
      <c r="H183"/>
      <c r="K183"/>
      <c r="M183"/>
      <c r="N183"/>
      <c r="P183"/>
    </row>
    <row r="184" spans="8:16" ht="12.75">
      <c r="H184"/>
      <c r="K184"/>
      <c r="M184"/>
      <c r="N184"/>
      <c r="P184"/>
    </row>
    <row r="185" spans="8:16" ht="12.75">
      <c r="H185"/>
      <c r="K185"/>
      <c r="M185"/>
      <c r="N185"/>
      <c r="P185"/>
    </row>
    <row r="186" spans="8:16" ht="12.75">
      <c r="H186"/>
      <c r="K186"/>
      <c r="M186"/>
      <c r="N186"/>
      <c r="P186"/>
    </row>
    <row r="187" spans="8:16" ht="12.75">
      <c r="H187"/>
      <c r="K187"/>
      <c r="M187"/>
      <c r="N187"/>
      <c r="P187"/>
    </row>
    <row r="188" spans="8:16" ht="12.75">
      <c r="H188"/>
      <c r="K188"/>
      <c r="M188"/>
      <c r="N188"/>
      <c r="P188"/>
    </row>
    <row r="189" spans="8:16" ht="12.75">
      <c r="H189"/>
      <c r="K189"/>
      <c r="M189"/>
      <c r="N189"/>
      <c r="P189"/>
    </row>
    <row r="190" spans="8:16" ht="12.75">
      <c r="H190"/>
      <c r="K190"/>
      <c r="M190"/>
      <c r="N190"/>
      <c r="P190"/>
    </row>
    <row r="191" spans="8:16" ht="12.75">
      <c r="H191"/>
      <c r="K191"/>
      <c r="M191"/>
      <c r="N191"/>
      <c r="P191"/>
    </row>
    <row r="192" spans="8:16" ht="12.75">
      <c r="H192"/>
      <c r="K192"/>
      <c r="M192"/>
      <c r="N192"/>
      <c r="P192"/>
    </row>
    <row r="193" spans="8:16" ht="12.75">
      <c r="H193"/>
      <c r="K193"/>
      <c r="M193"/>
      <c r="N193"/>
      <c r="P193"/>
    </row>
    <row r="194" spans="8:16" ht="12.75">
      <c r="H194"/>
      <c r="K194"/>
      <c r="M194"/>
      <c r="N194"/>
      <c r="P194"/>
    </row>
    <row r="195" spans="8:16" ht="12.75">
      <c r="H195"/>
      <c r="K195"/>
      <c r="M195"/>
      <c r="N195"/>
      <c r="P195"/>
    </row>
    <row r="196" spans="8:16" ht="12.75">
      <c r="H196"/>
      <c r="K196"/>
      <c r="M196"/>
      <c r="N196"/>
      <c r="P196"/>
    </row>
    <row r="197" spans="8:16" ht="12.75">
      <c r="H197"/>
      <c r="K197"/>
      <c r="M197"/>
      <c r="N197"/>
      <c r="P197"/>
    </row>
    <row r="198" spans="8:16" ht="12.75">
      <c r="H198"/>
      <c r="K198"/>
      <c r="M198"/>
      <c r="N198"/>
      <c r="P198"/>
    </row>
    <row r="199" spans="8:16" ht="12.75">
      <c r="H199"/>
      <c r="K199"/>
      <c r="M199"/>
      <c r="N199"/>
      <c r="P199"/>
    </row>
    <row r="200" spans="8:16" ht="12.75">
      <c r="H200"/>
      <c r="K200"/>
      <c r="M200"/>
      <c r="N200"/>
      <c r="P200"/>
    </row>
    <row r="201" spans="8:16" ht="12.75">
      <c r="H201"/>
      <c r="K201"/>
      <c r="M201"/>
      <c r="N201"/>
      <c r="P201"/>
    </row>
    <row r="202" spans="8:16" ht="12.75">
      <c r="H202"/>
      <c r="K202"/>
      <c r="M202"/>
      <c r="N202"/>
      <c r="P202"/>
    </row>
    <row r="203" spans="8:16" ht="12.75">
      <c r="H203"/>
      <c r="K203"/>
      <c r="M203"/>
      <c r="N203"/>
      <c r="P203"/>
    </row>
    <row r="204" spans="8:16" ht="12.75">
      <c r="H204"/>
      <c r="K204"/>
      <c r="M204"/>
      <c r="N204"/>
      <c r="P204"/>
    </row>
    <row r="205" spans="8:16" ht="12.75">
      <c r="H205"/>
      <c r="K205"/>
      <c r="M205"/>
      <c r="N205"/>
      <c r="P205"/>
    </row>
    <row r="206" spans="8:16" ht="12.75">
      <c r="H206"/>
      <c r="K206"/>
      <c r="M206"/>
      <c r="N206"/>
      <c r="P206"/>
    </row>
    <row r="207" spans="8:16" ht="12.75">
      <c r="H207"/>
      <c r="K207"/>
      <c r="M207"/>
      <c r="N207"/>
      <c r="P207"/>
    </row>
    <row r="208" spans="8:16" ht="12.75">
      <c r="H208"/>
      <c r="K208"/>
      <c r="M208"/>
      <c r="N208"/>
      <c r="P208"/>
    </row>
    <row r="209" spans="8:16" ht="12.75">
      <c r="H209"/>
      <c r="K209"/>
      <c r="M209"/>
      <c r="N209"/>
      <c r="P209"/>
    </row>
    <row r="210" spans="8:16" ht="12.75">
      <c r="H210"/>
      <c r="K210"/>
      <c r="M210"/>
      <c r="N210"/>
      <c r="P210"/>
    </row>
    <row r="211" spans="8:16" ht="12.75">
      <c r="H211"/>
      <c r="K211"/>
      <c r="M211"/>
      <c r="N211"/>
      <c r="P211"/>
    </row>
    <row r="212" spans="8:16" ht="12.75">
      <c r="H212"/>
      <c r="K212"/>
      <c r="M212"/>
      <c r="N212"/>
      <c r="P212"/>
    </row>
    <row r="213" spans="8:16" ht="12.75">
      <c r="H213"/>
      <c r="K213"/>
      <c r="M213"/>
      <c r="N213"/>
      <c r="P213"/>
    </row>
    <row r="214" spans="8:16" ht="12.75">
      <c r="H214"/>
      <c r="K214"/>
      <c r="M214"/>
      <c r="N214"/>
      <c r="P214"/>
    </row>
    <row r="215" spans="8:16" ht="12.75">
      <c r="H215"/>
      <c r="K215"/>
      <c r="M215"/>
      <c r="N215"/>
      <c r="P215"/>
    </row>
    <row r="216" spans="8:16" ht="12.75">
      <c r="H216"/>
      <c r="K216"/>
      <c r="M216"/>
      <c r="N216"/>
      <c r="P216"/>
    </row>
    <row r="217" spans="8:16" ht="12.75">
      <c r="H217"/>
      <c r="K217"/>
      <c r="M217"/>
      <c r="N217"/>
      <c r="P217"/>
    </row>
    <row r="218" spans="8:16" ht="12.75">
      <c r="H218"/>
      <c r="K218"/>
      <c r="M218"/>
      <c r="N218"/>
      <c r="P218"/>
    </row>
    <row r="219" spans="8:16" ht="12.75">
      <c r="H219"/>
      <c r="K219"/>
      <c r="M219"/>
      <c r="N219"/>
      <c r="P219"/>
    </row>
    <row r="220" spans="8:16" ht="12.75">
      <c r="H220"/>
      <c r="K220"/>
      <c r="M220"/>
      <c r="N220"/>
      <c r="P220"/>
    </row>
    <row r="221" spans="8:16" ht="12.75">
      <c r="H221"/>
      <c r="K221"/>
      <c r="M221"/>
      <c r="N221"/>
      <c r="P221"/>
    </row>
    <row r="222" spans="8:16" ht="12.75">
      <c r="H222"/>
      <c r="K222"/>
      <c r="M222"/>
      <c r="N222"/>
      <c r="P222"/>
    </row>
    <row r="223" spans="8:16" ht="12.75">
      <c r="H223"/>
      <c r="K223"/>
      <c r="M223"/>
      <c r="N223"/>
      <c r="P223"/>
    </row>
    <row r="224" spans="8:16" ht="12.75">
      <c r="H224"/>
      <c r="K224"/>
      <c r="M224"/>
      <c r="N224"/>
      <c r="P224"/>
    </row>
    <row r="225" spans="8:16" ht="12.75">
      <c r="H225"/>
      <c r="K225"/>
      <c r="M225"/>
      <c r="N225"/>
      <c r="P225"/>
    </row>
    <row r="226" spans="8:16" ht="12.75">
      <c r="H226"/>
      <c r="K226"/>
      <c r="M226"/>
      <c r="N226"/>
      <c r="P226"/>
    </row>
    <row r="227" spans="8:16" ht="12.75">
      <c r="H227"/>
      <c r="K227"/>
      <c r="M227"/>
      <c r="N227"/>
      <c r="P227"/>
    </row>
    <row r="228" spans="8:16" ht="12.75">
      <c r="H228"/>
      <c r="K228"/>
      <c r="M228"/>
      <c r="N228"/>
      <c r="P228"/>
    </row>
    <row r="229" spans="8:16" ht="12.75">
      <c r="H229"/>
      <c r="K229"/>
      <c r="M229"/>
      <c r="N229"/>
      <c r="P229"/>
    </row>
    <row r="230" spans="8:16" ht="12.75">
      <c r="H230"/>
      <c r="K230"/>
      <c r="M230"/>
      <c r="N230"/>
      <c r="P230"/>
    </row>
    <row r="231" spans="8:16" ht="12.75">
      <c r="H231"/>
      <c r="K231"/>
      <c r="M231"/>
      <c r="N231"/>
      <c r="P231"/>
    </row>
    <row r="232" spans="8:16" ht="12.75">
      <c r="H232"/>
      <c r="K232"/>
      <c r="M232"/>
      <c r="N232"/>
      <c r="P232"/>
    </row>
    <row r="233" spans="8:16" ht="12.75">
      <c r="H233"/>
      <c r="K233"/>
      <c r="M233"/>
      <c r="N233"/>
      <c r="P233"/>
    </row>
    <row r="234" spans="8:16" ht="12.75">
      <c r="H234"/>
      <c r="K234"/>
      <c r="M234"/>
      <c r="N234"/>
      <c r="P234"/>
    </row>
    <row r="235" spans="8:16" ht="12.75">
      <c r="H235"/>
      <c r="K235"/>
      <c r="M235"/>
      <c r="N235"/>
      <c r="P235"/>
    </row>
    <row r="236" spans="8:16" ht="12.75">
      <c r="H236"/>
      <c r="K236"/>
      <c r="M236"/>
      <c r="N236"/>
      <c r="P236"/>
    </row>
    <row r="237" spans="8:16" ht="12.75">
      <c r="H237"/>
      <c r="K237"/>
      <c r="M237"/>
      <c r="N237"/>
      <c r="P237"/>
    </row>
    <row r="238" spans="8:16" ht="12.75">
      <c r="H238"/>
      <c r="K238"/>
      <c r="M238"/>
      <c r="N238"/>
      <c r="P238"/>
    </row>
    <row r="239" spans="8:16" ht="12.75">
      <c r="H239"/>
      <c r="K239"/>
      <c r="M239"/>
      <c r="N239"/>
      <c r="P239"/>
    </row>
    <row r="240" spans="8:16" ht="12.75">
      <c r="H240"/>
      <c r="K240"/>
      <c r="M240"/>
      <c r="N240"/>
      <c r="P240"/>
    </row>
    <row r="241" spans="8:16" ht="12.75">
      <c r="H241"/>
      <c r="K241"/>
      <c r="M241"/>
      <c r="N241"/>
      <c r="P241"/>
    </row>
    <row r="242" spans="8:16" ht="12.75">
      <c r="H242"/>
      <c r="K242"/>
      <c r="M242"/>
      <c r="N242"/>
      <c r="P242"/>
    </row>
    <row r="243" spans="8:16" ht="12.75">
      <c r="H243"/>
      <c r="K243"/>
      <c r="M243"/>
      <c r="N243"/>
      <c r="P243"/>
    </row>
    <row r="244" spans="8:16" ht="12.75">
      <c r="H244"/>
      <c r="K244"/>
      <c r="M244"/>
      <c r="N244"/>
      <c r="P244"/>
    </row>
    <row r="245" spans="8:16" ht="12.75">
      <c r="H245"/>
      <c r="K245"/>
      <c r="M245"/>
      <c r="N245"/>
      <c r="P245"/>
    </row>
    <row r="246" spans="8:16" ht="12.75">
      <c r="H246"/>
      <c r="K246"/>
      <c r="M246"/>
      <c r="N246"/>
      <c r="P246"/>
    </row>
    <row r="247" spans="8:16" ht="12.75">
      <c r="H247"/>
      <c r="K247"/>
      <c r="M247"/>
      <c r="N247"/>
      <c r="P247"/>
    </row>
    <row r="248" spans="8:16" ht="12.75">
      <c r="H248"/>
      <c r="K248"/>
      <c r="M248"/>
      <c r="N248"/>
      <c r="P248"/>
    </row>
    <row r="249" spans="8:16" ht="12.75">
      <c r="H249"/>
      <c r="K249"/>
      <c r="M249"/>
      <c r="N249"/>
      <c r="P249"/>
    </row>
    <row r="250" spans="8:16" ht="12.75">
      <c r="H250"/>
      <c r="K250"/>
      <c r="M250"/>
      <c r="N250"/>
      <c r="P250"/>
    </row>
    <row r="251" spans="8:16" ht="12.75">
      <c r="H251"/>
      <c r="K251"/>
      <c r="M251"/>
      <c r="N251"/>
      <c r="P251"/>
    </row>
    <row r="252" spans="8:16" ht="12.75">
      <c r="H252"/>
      <c r="K252"/>
      <c r="M252"/>
      <c r="N252"/>
      <c r="P252"/>
    </row>
    <row r="253" spans="8:16" ht="12.75">
      <c r="H253"/>
      <c r="K253"/>
      <c r="M253"/>
      <c r="N253"/>
      <c r="P253"/>
    </row>
    <row r="254" spans="8:16" ht="12.75">
      <c r="H254"/>
      <c r="K254"/>
      <c r="M254"/>
      <c r="N254"/>
      <c r="P254"/>
    </row>
    <row r="255" spans="8:16" ht="12.75">
      <c r="H255"/>
      <c r="K255"/>
      <c r="M255"/>
      <c r="N255"/>
      <c r="P255"/>
    </row>
    <row r="256" spans="8:16" ht="12.75">
      <c r="H256"/>
      <c r="K256"/>
      <c r="M256"/>
      <c r="N256"/>
      <c r="P256"/>
    </row>
    <row r="257" spans="8:16" ht="12.75">
      <c r="H257"/>
      <c r="K257"/>
      <c r="M257"/>
      <c r="N257"/>
      <c r="P257"/>
    </row>
    <row r="258" spans="8:16" ht="12.75">
      <c r="H258"/>
      <c r="K258"/>
      <c r="M258"/>
      <c r="N258"/>
      <c r="P258"/>
    </row>
    <row r="259" spans="8:16" ht="12.75">
      <c r="H259"/>
      <c r="K259"/>
      <c r="M259"/>
      <c r="N259"/>
      <c r="P259"/>
    </row>
    <row r="260" spans="8:16" ht="12.75">
      <c r="H260"/>
      <c r="K260"/>
      <c r="M260"/>
      <c r="N260"/>
      <c r="P260"/>
    </row>
    <row r="261" spans="8:16" ht="12.75">
      <c r="H261"/>
      <c r="K261"/>
      <c r="M261"/>
      <c r="N261"/>
      <c r="P261"/>
    </row>
    <row r="262" spans="8:16" ht="12.75">
      <c r="H262"/>
      <c r="K262"/>
      <c r="M262"/>
      <c r="N262"/>
      <c r="P262"/>
    </row>
    <row r="263" spans="8:16" ht="12.75">
      <c r="H263"/>
      <c r="K263"/>
      <c r="M263"/>
      <c r="N263"/>
      <c r="P263"/>
    </row>
    <row r="264" spans="8:16" ht="12.75">
      <c r="H264"/>
      <c r="K264"/>
      <c r="M264"/>
      <c r="N264"/>
      <c r="P264"/>
    </row>
    <row r="265" spans="8:16" ht="12.75">
      <c r="H265"/>
      <c r="K265"/>
      <c r="M265"/>
      <c r="N265"/>
      <c r="P265"/>
    </row>
    <row r="266" spans="8:16" ht="12.75">
      <c r="H266"/>
      <c r="K266"/>
      <c r="M266"/>
      <c r="N266"/>
      <c r="P266"/>
    </row>
    <row r="267" spans="8:16" ht="12.75">
      <c r="H267"/>
      <c r="K267"/>
      <c r="M267"/>
      <c r="N267"/>
      <c r="P267"/>
    </row>
    <row r="268" spans="8:16" ht="12.75">
      <c r="H268"/>
      <c r="K268"/>
      <c r="M268"/>
      <c r="N268"/>
      <c r="P268"/>
    </row>
    <row r="269" spans="8:16" ht="12.75">
      <c r="H269"/>
      <c r="K269"/>
      <c r="M269"/>
      <c r="N269"/>
      <c r="P269"/>
    </row>
    <row r="270" spans="8:16" ht="12.75">
      <c r="H270"/>
      <c r="K270"/>
      <c r="M270"/>
      <c r="N270"/>
      <c r="P270"/>
    </row>
    <row r="271" spans="8:16" ht="12.75">
      <c r="H271"/>
      <c r="K271"/>
      <c r="M271"/>
      <c r="N271"/>
      <c r="P271"/>
    </row>
    <row r="272" spans="8:16" ht="12.75">
      <c r="H272"/>
      <c r="K272"/>
      <c r="M272"/>
      <c r="N272"/>
      <c r="P272"/>
    </row>
    <row r="273" spans="8:16" ht="12.75">
      <c r="H273"/>
      <c r="K273"/>
      <c r="M273"/>
      <c r="N273"/>
      <c r="P273"/>
    </row>
    <row r="274" spans="8:16" ht="12.75">
      <c r="H274"/>
      <c r="K274"/>
      <c r="M274"/>
      <c r="N274"/>
      <c r="P274"/>
    </row>
    <row r="275" spans="8:16" ht="12.75">
      <c r="H275"/>
      <c r="K275"/>
      <c r="M275"/>
      <c r="N275"/>
      <c r="P275"/>
    </row>
    <row r="276" spans="8:16" ht="12.75">
      <c r="H276"/>
      <c r="K276"/>
      <c r="M276"/>
      <c r="N276"/>
      <c r="P276"/>
    </row>
    <row r="277" spans="8:16" ht="12.75">
      <c r="H277"/>
      <c r="K277"/>
      <c r="M277"/>
      <c r="N277"/>
      <c r="P277"/>
    </row>
    <row r="278" spans="8:16" ht="12.75">
      <c r="H278"/>
      <c r="K278"/>
      <c r="M278"/>
      <c r="N278"/>
      <c r="P278"/>
    </row>
    <row r="279" spans="8:16" ht="12.75">
      <c r="H279"/>
      <c r="K279"/>
      <c r="M279"/>
      <c r="N279"/>
      <c r="P279"/>
    </row>
    <row r="280" spans="8:16" ht="12.75">
      <c r="H280"/>
      <c r="K280"/>
      <c r="M280"/>
      <c r="N280"/>
      <c r="P280"/>
    </row>
    <row r="281" spans="8:16" ht="12.75">
      <c r="H281"/>
      <c r="K281"/>
      <c r="M281"/>
      <c r="N281"/>
      <c r="P281"/>
    </row>
    <row r="282" spans="8:16" ht="12.75">
      <c r="H282"/>
      <c r="K282"/>
      <c r="M282"/>
      <c r="N282"/>
      <c r="P282"/>
    </row>
    <row r="283" spans="8:16" ht="12.75">
      <c r="H283"/>
      <c r="K283"/>
      <c r="M283"/>
      <c r="N283"/>
      <c r="P283"/>
    </row>
    <row r="284" spans="8:16" ht="12.75">
      <c r="H284"/>
      <c r="K284"/>
      <c r="M284"/>
      <c r="N284"/>
      <c r="P284"/>
    </row>
    <row r="285" spans="8:16" ht="12.75">
      <c r="H285"/>
      <c r="K285"/>
      <c r="M285"/>
      <c r="N285"/>
      <c r="P285"/>
    </row>
    <row r="286" spans="8:16" ht="12.75">
      <c r="H286"/>
      <c r="K286"/>
      <c r="M286"/>
      <c r="N286"/>
      <c r="P286"/>
    </row>
    <row r="287" spans="8:16" ht="12.75">
      <c r="H287"/>
      <c r="K287"/>
      <c r="M287"/>
      <c r="N287"/>
      <c r="P287"/>
    </row>
    <row r="288" spans="8:16" ht="12.75">
      <c r="H288"/>
      <c r="K288"/>
      <c r="M288"/>
      <c r="N288"/>
      <c r="P288"/>
    </row>
    <row r="289" spans="8:16" ht="12.75">
      <c r="H289"/>
      <c r="K289"/>
      <c r="M289"/>
      <c r="N289"/>
      <c r="P289"/>
    </row>
    <row r="290" spans="8:16" ht="12.75">
      <c r="H290"/>
      <c r="K290"/>
      <c r="M290"/>
      <c r="N290"/>
      <c r="P290"/>
    </row>
    <row r="291" spans="8:16" ht="12.75">
      <c r="H291"/>
      <c r="K291"/>
      <c r="M291"/>
      <c r="N291"/>
      <c r="P291"/>
    </row>
  </sheetData>
  <sheetProtection/>
  <mergeCells count="21">
    <mergeCell ref="A1:R1"/>
    <mergeCell ref="H2:H3"/>
    <mergeCell ref="K2:K3"/>
    <mergeCell ref="A2:A3"/>
    <mergeCell ref="B2:B3"/>
    <mergeCell ref="C2:C3"/>
    <mergeCell ref="D2:D3"/>
    <mergeCell ref="R2:R3"/>
    <mergeCell ref="A4:R4"/>
    <mergeCell ref="A23:R23"/>
    <mergeCell ref="A45:R45"/>
    <mergeCell ref="M2:M3"/>
    <mergeCell ref="O2:O3"/>
    <mergeCell ref="P2:P3"/>
    <mergeCell ref="Q2:Q3"/>
    <mergeCell ref="E2:E3"/>
    <mergeCell ref="F2:F3"/>
    <mergeCell ref="A68:R68"/>
    <mergeCell ref="A91:R91"/>
    <mergeCell ref="A116:R116"/>
    <mergeCell ref="A139:R139"/>
  </mergeCells>
  <printOptions horizontalCentered="1"/>
  <pageMargins left="0.1968503937007874" right="0.1968503937007874" top="0.1968503937007874" bottom="0.07874015748031496" header="0.5118110236220472" footer="0.31496062992125984"/>
  <pageSetup fitToHeight="100" fitToWidth="1" horizontalDpi="600" verticalDpi="600" orientation="landscape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sunrise</cp:lastModifiedBy>
  <cp:lastPrinted>2011-11-23T09:02:15Z</cp:lastPrinted>
  <dcterms:created xsi:type="dcterms:W3CDTF">2004-11-05T09:36:01Z</dcterms:created>
  <dcterms:modified xsi:type="dcterms:W3CDTF">2014-02-06T14:48:23Z</dcterms:modified>
  <cp:category/>
  <cp:version/>
  <cp:contentType/>
  <cp:contentStatus/>
</cp:coreProperties>
</file>