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<sst xmlns="http://schemas.openxmlformats.org/spreadsheetml/2006/main" count="726" uniqueCount="154">
  <si>
    <t>ЛОТ 575</t>
  </si>
  <si>
    <t>Даунтаун</t>
  </si>
  <si>
    <t>district</t>
  </si>
  <si>
    <t>section</t>
  </si>
  <si>
    <t>entrance</t>
  </si>
  <si>
    <t>floor</t>
  </si>
  <si>
    <t>apartment</t>
  </si>
  <si>
    <t>type</t>
  </si>
  <si>
    <t>area</t>
  </si>
  <si>
    <t>common parts</t>
  </si>
  <si>
    <t>balcony</t>
  </si>
  <si>
    <t>total area</t>
  </si>
  <si>
    <t>9=7+8</t>
  </si>
  <si>
    <t>t.a.</t>
  </si>
  <si>
    <t>Price with VAT</t>
  </si>
  <si>
    <t>status</t>
  </si>
  <si>
    <t>Downtown</t>
  </si>
  <si>
    <t>B</t>
  </si>
  <si>
    <t>2</t>
  </si>
  <si>
    <t>1 bedroom</t>
  </si>
  <si>
    <t>available</t>
  </si>
  <si>
    <t>C</t>
  </si>
  <si>
    <t>1</t>
  </si>
  <si>
    <t>studio</t>
  </si>
  <si>
    <t>9</t>
  </si>
  <si>
    <t>District</t>
  </si>
  <si>
    <t>Pirin 1</t>
  </si>
  <si>
    <t>A</t>
  </si>
  <si>
    <t>тераса</t>
  </si>
  <si>
    <t>обща площш</t>
  </si>
  <si>
    <t>10=7+8+9</t>
  </si>
  <si>
    <t>градина</t>
  </si>
  <si>
    <t>m2</t>
  </si>
  <si>
    <t>Цена с ДДС</t>
  </si>
  <si>
    <t>2 bedroom</t>
  </si>
  <si>
    <t>PIRIN 3 district</t>
  </si>
  <si>
    <t xml:space="preserve">PIRIN 3 </t>
  </si>
  <si>
    <t>PIRIN 3</t>
  </si>
  <si>
    <t>APARTHOTEL District</t>
  </si>
  <si>
    <t>Total price with VAT</t>
  </si>
  <si>
    <t>PGHS</t>
  </si>
  <si>
    <t>A2</t>
  </si>
  <si>
    <t>А3</t>
  </si>
  <si>
    <t>А5</t>
  </si>
  <si>
    <t>А6</t>
  </si>
  <si>
    <t>А17</t>
  </si>
  <si>
    <t>А18</t>
  </si>
  <si>
    <t>А19</t>
  </si>
  <si>
    <t>А20</t>
  </si>
  <si>
    <t>А21</t>
  </si>
  <si>
    <t>А22</t>
  </si>
  <si>
    <t>А23</t>
  </si>
  <si>
    <t>А24</t>
  </si>
  <si>
    <t>А26</t>
  </si>
  <si>
    <t>А27</t>
  </si>
  <si>
    <t>А28</t>
  </si>
  <si>
    <t>А37</t>
  </si>
  <si>
    <t>А38</t>
  </si>
  <si>
    <t>А39</t>
  </si>
  <si>
    <t>А40</t>
  </si>
  <si>
    <t>А41</t>
  </si>
  <si>
    <t>А42</t>
  </si>
  <si>
    <t>А43</t>
  </si>
  <si>
    <t>А44</t>
  </si>
  <si>
    <t>А45</t>
  </si>
  <si>
    <t>А46</t>
  </si>
  <si>
    <t>А47</t>
  </si>
  <si>
    <t>А48</t>
  </si>
  <si>
    <t>А60</t>
  </si>
  <si>
    <t>А61</t>
  </si>
  <si>
    <t>А63</t>
  </si>
  <si>
    <t>А64</t>
  </si>
  <si>
    <t>А65</t>
  </si>
  <si>
    <t>А66</t>
  </si>
  <si>
    <t>А67</t>
  </si>
  <si>
    <t>А68</t>
  </si>
  <si>
    <t>А69</t>
  </si>
  <si>
    <t>А70</t>
  </si>
  <si>
    <t>А71</t>
  </si>
  <si>
    <t>А72</t>
  </si>
  <si>
    <t>А76</t>
  </si>
  <si>
    <t>А77</t>
  </si>
  <si>
    <t>А78</t>
  </si>
  <si>
    <t>А87</t>
  </si>
  <si>
    <t>А88</t>
  </si>
  <si>
    <t>А29</t>
  </si>
  <si>
    <t>А30</t>
  </si>
  <si>
    <t>А35</t>
  </si>
  <si>
    <t>А36</t>
  </si>
  <si>
    <t>А50</t>
  </si>
  <si>
    <t>А51</t>
  </si>
  <si>
    <t>А52</t>
  </si>
  <si>
    <t>А55</t>
  </si>
  <si>
    <t>А56</t>
  </si>
  <si>
    <t>А57</t>
  </si>
  <si>
    <t>А58</t>
  </si>
  <si>
    <t>А59</t>
  </si>
  <si>
    <t>А62</t>
  </si>
  <si>
    <t>Houses</t>
  </si>
  <si>
    <t>House Number</t>
  </si>
  <si>
    <t>House Type</t>
  </si>
  <si>
    <t>Area</t>
  </si>
  <si>
    <t>Area of the plot</t>
  </si>
  <si>
    <t>Price per sq.m</t>
  </si>
  <si>
    <t>Price per sq.m of plot</t>
  </si>
  <si>
    <t>TWIN</t>
  </si>
  <si>
    <t>MOUNTAIN</t>
  </si>
  <si>
    <t>District 27</t>
  </si>
  <si>
    <t>11</t>
  </si>
  <si>
    <t>10</t>
  </si>
  <si>
    <t>15</t>
  </si>
  <si>
    <t>6b</t>
  </si>
  <si>
    <t>3 bedroom</t>
  </si>
  <si>
    <t>LAKE District</t>
  </si>
  <si>
    <t xml:space="preserve">LAKE  </t>
  </si>
  <si>
    <t>5a</t>
  </si>
  <si>
    <t>10a</t>
  </si>
  <si>
    <t>10b</t>
  </si>
  <si>
    <t>A9</t>
  </si>
  <si>
    <t>А10</t>
  </si>
  <si>
    <t>A14</t>
  </si>
  <si>
    <t>A 31</t>
  </si>
  <si>
    <t>A 32</t>
  </si>
  <si>
    <t>A 33</t>
  </si>
  <si>
    <t>A 34</t>
  </si>
  <si>
    <t>A 31-34</t>
  </si>
  <si>
    <t>MALINA</t>
  </si>
  <si>
    <t>7</t>
  </si>
  <si>
    <t>2a</t>
  </si>
  <si>
    <t>6</t>
  </si>
  <si>
    <t>D</t>
  </si>
  <si>
    <t>PIRIN 1 district</t>
  </si>
  <si>
    <t xml:space="preserve"> Pirin 1</t>
  </si>
  <si>
    <t>А</t>
  </si>
  <si>
    <t>23.42</t>
  </si>
  <si>
    <t>A97</t>
  </si>
  <si>
    <t>furniture</t>
  </si>
  <si>
    <t>District 2</t>
  </si>
  <si>
    <t>12b</t>
  </si>
  <si>
    <t>ПРОМО</t>
  </si>
  <si>
    <t>5b</t>
  </si>
  <si>
    <t>4</t>
  </si>
  <si>
    <t>Промоция</t>
  </si>
  <si>
    <t>District Pirin 2</t>
  </si>
  <si>
    <t>district 2</t>
  </si>
  <si>
    <t xml:space="preserve">District 2 </t>
  </si>
  <si>
    <t>ПРОМОЦИЯ</t>
  </si>
  <si>
    <t xml:space="preserve">  District 6</t>
  </si>
  <si>
    <t xml:space="preserve">  District 27</t>
  </si>
  <si>
    <t>VIP 6</t>
  </si>
  <si>
    <t xml:space="preserve">  District 52</t>
  </si>
  <si>
    <t>district 52</t>
  </si>
  <si>
    <t>unit price ap.</t>
  </si>
  <si>
    <r>
      <t>€</t>
    </r>
    <r>
      <rPr>
        <sz val="7"/>
        <rFont val="Arial"/>
        <family val="2"/>
      </rPr>
      <t>/m2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</si>
</sst>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€-2]\ #,##0;[Red]\-[$€-2]\ #,##0;;"/>
    <numFmt numFmtId="165" formatCode="[$€-2]\ #,##0.00"/>
    <numFmt numFmtId="166" formatCode="#,##0.00\ [$€-1]"/>
    <numFmt numFmtId="167" formatCode="[$€-2]\ #,##0.0"/>
    <numFmt numFmtId="168" formatCode="[$€-1809]#,##0.00"/>
    <numFmt numFmtId="169" formatCode="[$€-2]\ #,##0"/>
    <numFmt numFmtId="170" formatCode="[$€-2]\ #,##0.00;[Red][$€-2]\ #,##0.00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10"/>
      <color indexed="6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8"/>
      <name val="Arial"/>
      <family val="2"/>
    </font>
    <font>
      <sz val="10"/>
      <color indexed="8"/>
      <name val="Arial"/>
      <family val="2"/>
    </font>
    <font>
      <sz val="11"/>
      <name val="Book Antiqua"/>
      <family val="1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1"/>
      <color indexed="62"/>
      <name val="Book Antiqua"/>
      <family val="1"/>
    </font>
    <font>
      <b/>
      <sz val="10"/>
      <color indexed="56"/>
      <name val="Arial"/>
      <family val="2"/>
    </font>
    <font>
      <b/>
      <sz val="10"/>
      <color indexed="49"/>
      <name val="Arial"/>
      <family val="2"/>
    </font>
    <font>
      <sz val="10"/>
      <color indexed="56"/>
      <name val="Arial"/>
      <family val="2"/>
    </font>
    <font>
      <b/>
      <sz val="10"/>
      <color indexed="40"/>
      <name val="Arial"/>
      <family val="2"/>
    </font>
    <font>
      <sz val="10"/>
      <color indexed="62"/>
      <name val="Arial"/>
      <family val="2"/>
    </font>
    <font>
      <b/>
      <sz val="11"/>
      <color indexed="36"/>
      <name val="Book Antiqua"/>
      <family val="1"/>
    </font>
    <font>
      <b/>
      <sz val="11"/>
      <color indexed="56"/>
      <name val="Book Antiqua"/>
      <family val="1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1"/>
      <color indexed="10"/>
      <name val="Book Antiqua"/>
      <family val="1"/>
    </font>
    <font>
      <sz val="11"/>
      <color indexed="8"/>
      <name val="Book Antiqua"/>
      <family val="1"/>
    </font>
    <font>
      <b/>
      <sz val="11"/>
      <name val="Book Antiqua"/>
      <family val="1"/>
    </font>
    <font>
      <b/>
      <sz val="11"/>
      <color indexed="17"/>
      <name val="Book Antiqua"/>
      <family val="1"/>
    </font>
    <font>
      <b/>
      <sz val="11"/>
      <color indexed="57"/>
      <name val="Book Antiqua"/>
      <family val="1"/>
    </font>
    <font>
      <b/>
      <sz val="10"/>
      <color indexed="36"/>
      <name val="Book Antiqua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8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textRotation="90" wrapText="1"/>
    </xf>
    <xf numFmtId="49" fontId="0" fillId="0" borderId="1" xfId="0" applyNumberFormat="1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2" fontId="5" fillId="0" borderId="2" xfId="0" applyNumberFormat="1" applyFont="1" applyFill="1" applyBorder="1" applyAlignment="1">
      <alignment horizontal="right"/>
    </xf>
    <xf numFmtId="4" fontId="5" fillId="0" borderId="2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 horizontal="right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NumberFormat="1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0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/>
    </xf>
    <xf numFmtId="4" fontId="0" fillId="3" borderId="2" xfId="0" applyNumberFormat="1" applyFont="1" applyFill="1" applyBorder="1" applyAlignment="1">
      <alignment horizontal="right"/>
    </xf>
    <xf numFmtId="0" fontId="1" fillId="2" borderId="0" xfId="0" applyFont="1" applyFill="1" applyAlignment="1">
      <alignment/>
    </xf>
    <xf numFmtId="0" fontId="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right"/>
    </xf>
    <xf numFmtId="165" fontId="0" fillId="2" borderId="0" xfId="0" applyNumberFormat="1" applyFont="1" applyFill="1" applyAlignment="1">
      <alignment/>
    </xf>
    <xf numFmtId="165" fontId="0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/>
    </xf>
    <xf numFmtId="165" fontId="0" fillId="3" borderId="3" xfId="0" applyNumberFormat="1" applyFont="1" applyFill="1" applyBorder="1" applyAlignment="1">
      <alignment/>
    </xf>
    <xf numFmtId="165" fontId="0" fillId="0" borderId="2" xfId="0" applyNumberFormat="1" applyFont="1" applyBorder="1" applyAlignment="1">
      <alignment/>
    </xf>
    <xf numFmtId="0" fontId="6" fillId="3" borderId="4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center" vertical="top"/>
    </xf>
    <xf numFmtId="0" fontId="6" fillId="3" borderId="4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left"/>
    </xf>
    <xf numFmtId="4" fontId="6" fillId="3" borderId="2" xfId="0" applyNumberFormat="1" applyFont="1" applyFill="1" applyBorder="1" applyAlignment="1">
      <alignment horizontal="right"/>
    </xf>
    <xf numFmtId="2" fontId="6" fillId="3" borderId="4" xfId="0" applyNumberFormat="1" applyFont="1" applyFill="1" applyBorder="1" applyAlignment="1">
      <alignment horizontal="right"/>
    </xf>
    <xf numFmtId="4" fontId="9" fillId="3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center" vertical="top"/>
    </xf>
    <xf numFmtId="0" fontId="5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/>
    </xf>
    <xf numFmtId="2" fontId="5" fillId="0" borderId="5" xfId="0" applyNumberFormat="1" applyFont="1" applyFill="1" applyBorder="1" applyAlignment="1">
      <alignment horizontal="right"/>
    </xf>
    <xf numFmtId="165" fontId="5" fillId="0" borderId="5" xfId="0" applyNumberFormat="1" applyFont="1" applyFill="1" applyBorder="1" applyAlignment="1">
      <alignment/>
    </xf>
    <xf numFmtId="0" fontId="7" fillId="2" borderId="0" xfId="19" applyFont="1" applyFill="1" applyAlignment="1">
      <alignment/>
      <protection/>
    </xf>
    <xf numFmtId="0" fontId="0" fillId="2" borderId="0" xfId="19" applyFont="1" applyFill="1" applyAlignment="1">
      <alignment/>
      <protection/>
    </xf>
    <xf numFmtId="0" fontId="8" fillId="2" borderId="0" xfId="19" applyFont="1" applyFill="1" applyAlignment="1">
      <alignment/>
      <protection/>
    </xf>
    <xf numFmtId="0" fontId="0" fillId="2" borderId="0" xfId="19" applyNumberFormat="1" applyFont="1" applyFill="1" applyAlignment="1">
      <alignment/>
      <protection/>
    </xf>
    <xf numFmtId="0" fontId="1" fillId="2" borderId="0" xfId="19" applyFont="1" applyFill="1" applyAlignment="1">
      <alignment/>
      <protection/>
    </xf>
    <xf numFmtId="0" fontId="0" fillId="0" borderId="1" xfId="19" applyFont="1" applyFill="1" applyBorder="1" applyAlignment="1">
      <alignment horizontal="center" vertical="center" wrapText="1"/>
      <protection/>
    </xf>
    <xf numFmtId="0" fontId="0" fillId="0" borderId="1" xfId="19" applyFont="1" applyFill="1" applyBorder="1" applyAlignment="1">
      <alignment horizontal="center" vertical="center" textRotation="90" wrapText="1"/>
      <protection/>
    </xf>
    <xf numFmtId="49" fontId="0" fillId="0" borderId="1" xfId="19" applyNumberFormat="1" applyFont="1" applyFill="1" applyBorder="1" applyAlignment="1">
      <alignment horizontal="center" vertical="center" textRotation="90" wrapText="1"/>
      <protection/>
    </xf>
    <xf numFmtId="0" fontId="0" fillId="0" borderId="1" xfId="19" applyNumberFormat="1" applyFont="1" applyFill="1" applyBorder="1" applyAlignment="1">
      <alignment horizontal="center" vertical="center" wrapText="1"/>
      <protection/>
    </xf>
    <xf numFmtId="0" fontId="3" fillId="0" borderId="3" xfId="19" applyFont="1" applyFill="1" applyBorder="1" applyAlignment="1">
      <alignment horizontal="center"/>
      <protection/>
    </xf>
    <xf numFmtId="0" fontId="3" fillId="0" borderId="3" xfId="19" applyNumberFormat="1" applyFont="1" applyFill="1" applyBorder="1" applyAlignment="1">
      <alignment horizontal="center"/>
      <protection/>
    </xf>
    <xf numFmtId="0" fontId="0" fillId="0" borderId="2" xfId="19" applyFont="1" applyFill="1" applyBorder="1" applyAlignment="1">
      <alignment horizontal="left"/>
      <protection/>
    </xf>
    <xf numFmtId="0" fontId="0" fillId="0" borderId="2" xfId="19" applyFont="1" applyFill="1" applyBorder="1" applyAlignment="1">
      <alignment horizontal="center"/>
      <protection/>
    </xf>
    <xf numFmtId="0" fontId="0" fillId="0" borderId="6" xfId="19" applyFont="1" applyFill="1" applyBorder="1">
      <alignment/>
      <protection/>
    </xf>
    <xf numFmtId="2" fontId="0" fillId="0" borderId="7" xfId="19" applyNumberFormat="1" applyFont="1" applyFill="1" applyBorder="1" applyAlignment="1">
      <alignment horizontal="center" shrinkToFit="1"/>
      <protection/>
    </xf>
    <xf numFmtId="2" fontId="0" fillId="0" borderId="8" xfId="19" applyNumberFormat="1" applyFont="1" applyFill="1" applyBorder="1" applyAlignment="1">
      <alignment horizontal="center" shrinkToFit="1"/>
      <protection/>
    </xf>
    <xf numFmtId="166" fontId="0" fillId="0" borderId="2" xfId="19" applyNumberFormat="1" applyFont="1" applyFill="1" applyBorder="1" applyAlignment="1">
      <alignment horizontal="center"/>
      <protection/>
    </xf>
    <xf numFmtId="2" fontId="0" fillId="0" borderId="2" xfId="19" applyNumberFormat="1" applyFont="1" applyFill="1" applyBorder="1" applyAlignment="1">
      <alignment horizontal="center" shrinkToFit="1"/>
      <protection/>
    </xf>
    <xf numFmtId="2" fontId="0" fillId="0" borderId="9" xfId="19" applyNumberFormat="1" applyFont="1" applyFill="1" applyBorder="1" applyAlignment="1">
      <alignment horizontal="center" shrinkToFit="1"/>
      <protection/>
    </xf>
    <xf numFmtId="0" fontId="0" fillId="3" borderId="2" xfId="19" applyFont="1" applyFill="1" applyBorder="1" applyAlignment="1">
      <alignment horizontal="left"/>
      <protection/>
    </xf>
    <xf numFmtId="0" fontId="0" fillId="3" borderId="2" xfId="19" applyFont="1" applyFill="1" applyBorder="1" applyAlignment="1">
      <alignment horizontal="center"/>
      <protection/>
    </xf>
    <xf numFmtId="0" fontId="0" fillId="3" borderId="6" xfId="19" applyFont="1" applyFill="1" applyBorder="1">
      <alignment/>
      <protection/>
    </xf>
    <xf numFmtId="2" fontId="0" fillId="3" borderId="2" xfId="19" applyNumberFormat="1" applyFont="1" applyFill="1" applyBorder="1" applyAlignment="1">
      <alignment horizontal="center" shrinkToFit="1"/>
      <protection/>
    </xf>
    <xf numFmtId="2" fontId="0" fillId="3" borderId="9" xfId="19" applyNumberFormat="1" applyFont="1" applyFill="1" applyBorder="1" applyAlignment="1">
      <alignment horizontal="center" shrinkToFit="1"/>
      <protection/>
    </xf>
    <xf numFmtId="2" fontId="0" fillId="0" borderId="4" xfId="19" applyNumberFormat="1" applyFont="1" applyFill="1" applyBorder="1" applyAlignment="1">
      <alignment horizontal="center" shrinkToFit="1"/>
      <protection/>
    </xf>
    <xf numFmtId="2" fontId="0" fillId="0" borderId="10" xfId="19" applyNumberFormat="1" applyFont="1" applyFill="1" applyBorder="1" applyAlignment="1">
      <alignment horizontal="center" shrinkToFit="1"/>
      <protection/>
    </xf>
    <xf numFmtId="0" fontId="3" fillId="0" borderId="11" xfId="19" applyFont="1" applyFill="1" applyBorder="1" applyAlignment="1">
      <alignment horizontal="center"/>
      <protection/>
    </xf>
    <xf numFmtId="0" fontId="3" fillId="0" borderId="11" xfId="19" applyNumberFormat="1" applyFont="1" applyFill="1" applyBorder="1" applyAlignment="1">
      <alignment horizontal="center"/>
      <protection/>
    </xf>
    <xf numFmtId="0" fontId="0" fillId="0" borderId="7" xfId="19" applyFont="1" applyFill="1" applyBorder="1" applyAlignment="1">
      <alignment horizontal="center"/>
      <protection/>
    </xf>
    <xf numFmtId="166" fontId="0" fillId="0" borderId="7" xfId="19" applyNumberFormat="1" applyFont="1" applyFill="1" applyBorder="1" applyAlignment="1">
      <alignment horizontal="center"/>
      <protection/>
    </xf>
    <xf numFmtId="0" fontId="10" fillId="0" borderId="2" xfId="19" applyFont="1" applyFill="1" applyBorder="1" applyAlignment="1">
      <alignment horizontal="left"/>
      <protection/>
    </xf>
    <xf numFmtId="0" fontId="10" fillId="0" borderId="7" xfId="19" applyFont="1" applyFill="1" applyBorder="1" applyAlignment="1">
      <alignment horizontal="center"/>
      <protection/>
    </xf>
    <xf numFmtId="0" fontId="10" fillId="0" borderId="2" xfId="19" applyFont="1" applyFill="1" applyBorder="1" applyAlignment="1">
      <alignment horizontal="center"/>
      <protection/>
    </xf>
    <xf numFmtId="0" fontId="10" fillId="0" borderId="6" xfId="19" applyFont="1" applyFill="1" applyBorder="1">
      <alignment/>
      <protection/>
    </xf>
    <xf numFmtId="2" fontId="10" fillId="0" borderId="2" xfId="19" applyNumberFormat="1" applyFont="1" applyFill="1" applyBorder="1" applyAlignment="1">
      <alignment horizontal="center" shrinkToFit="1"/>
      <protection/>
    </xf>
    <xf numFmtId="2" fontId="10" fillId="0" borderId="9" xfId="19" applyNumberFormat="1" applyFont="1" applyFill="1" applyBorder="1" applyAlignment="1">
      <alignment horizontal="center" shrinkToFit="1"/>
      <protection/>
    </xf>
    <xf numFmtId="0" fontId="3" fillId="0" borderId="3" xfId="19" applyNumberFormat="1" applyFont="1" applyBorder="1" applyAlignment="1">
      <alignment horizontal="center"/>
      <protection/>
    </xf>
    <xf numFmtId="0" fontId="5" fillId="4" borderId="2" xfId="0" applyNumberFormat="1" applyFont="1" applyFill="1" applyBorder="1" applyAlignment="1">
      <alignment horizontal="center"/>
    </xf>
    <xf numFmtId="2" fontId="5" fillId="4" borderId="2" xfId="0" applyNumberFormat="1" applyFont="1" applyFill="1" applyBorder="1" applyAlignment="1">
      <alignment horizontal="right"/>
    </xf>
    <xf numFmtId="0" fontId="0" fillId="4" borderId="0" xfId="0" applyFill="1" applyAlignment="1">
      <alignment/>
    </xf>
    <xf numFmtId="0" fontId="3" fillId="5" borderId="1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right"/>
    </xf>
    <xf numFmtId="0" fontId="6" fillId="3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horizontal="right"/>
    </xf>
    <xf numFmtId="2" fontId="0" fillId="3" borderId="4" xfId="0" applyNumberFormat="1" applyFont="1" applyFill="1" applyBorder="1" applyAlignment="1">
      <alignment horizontal="right"/>
    </xf>
    <xf numFmtId="0" fontId="13" fillId="2" borderId="0" xfId="0" applyFont="1" applyFill="1" applyAlignment="1">
      <alignment/>
    </xf>
    <xf numFmtId="0" fontId="13" fillId="2" borderId="0" xfId="0" applyNumberFormat="1" applyFont="1" applyFill="1" applyAlignment="1">
      <alignment/>
    </xf>
    <xf numFmtId="2" fontId="13" fillId="2" borderId="0" xfId="0" applyNumberFormat="1" applyFont="1" applyFill="1" applyAlignment="1">
      <alignment/>
    </xf>
    <xf numFmtId="165" fontId="13" fillId="2" borderId="0" xfId="0" applyNumberFormat="1" applyFont="1" applyFill="1" applyAlignment="1">
      <alignment/>
    </xf>
    <xf numFmtId="0" fontId="14" fillId="3" borderId="1" xfId="0" applyFont="1" applyFill="1" applyBorder="1" applyAlignment="1">
      <alignment horizontal="center"/>
    </xf>
    <xf numFmtId="0" fontId="0" fillId="2" borderId="0" xfId="19" applyFill="1">
      <alignment/>
      <protection/>
    </xf>
    <xf numFmtId="0" fontId="5" fillId="4" borderId="2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center" vertical="top"/>
    </xf>
    <xf numFmtId="2" fontId="5" fillId="4" borderId="2" xfId="0" applyNumberFormat="1" applyFont="1" applyFill="1" applyBorder="1" applyAlignment="1">
      <alignment/>
    </xf>
    <xf numFmtId="2" fontId="5" fillId="4" borderId="5" xfId="0" applyNumberFormat="1" applyFont="1" applyFill="1" applyBorder="1" applyAlignment="1">
      <alignment horizontal="right"/>
    </xf>
    <xf numFmtId="0" fontId="14" fillId="4" borderId="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center"/>
    </xf>
    <xf numFmtId="49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2" fontId="15" fillId="0" borderId="2" xfId="0" applyNumberFormat="1" applyFont="1" applyFill="1" applyBorder="1" applyAlignment="1">
      <alignment horizontal="right"/>
    </xf>
    <xf numFmtId="4" fontId="15" fillId="0" borderId="2" xfId="0" applyNumberFormat="1" applyFont="1" applyFill="1" applyBorder="1" applyAlignment="1">
      <alignment horizontal="right"/>
    </xf>
    <xf numFmtId="0" fontId="15" fillId="3" borderId="4" xfId="0" applyFont="1" applyFill="1" applyBorder="1" applyAlignment="1">
      <alignment vertical="top"/>
    </xf>
    <xf numFmtId="0" fontId="15" fillId="3" borderId="4" xfId="0" applyFont="1" applyFill="1" applyBorder="1" applyAlignment="1">
      <alignment horizontal="center" vertical="top"/>
    </xf>
    <xf numFmtId="49" fontId="15" fillId="3" borderId="4" xfId="0" applyNumberFormat="1" applyFont="1" applyFill="1" applyBorder="1" applyAlignment="1">
      <alignment horizontal="center"/>
    </xf>
    <xf numFmtId="0" fontId="15" fillId="0" borderId="4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center"/>
    </xf>
    <xf numFmtId="49" fontId="15" fillId="0" borderId="4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/>
    </xf>
    <xf numFmtId="0" fontId="15" fillId="3" borderId="4" xfId="0" applyFont="1" applyFill="1" applyBorder="1" applyAlignment="1">
      <alignment horizontal="right"/>
    </xf>
    <xf numFmtId="2" fontId="15" fillId="3" borderId="2" xfId="0" applyNumberFormat="1" applyFont="1" applyFill="1" applyBorder="1" applyAlignment="1">
      <alignment horizontal="right"/>
    </xf>
    <xf numFmtId="4" fontId="15" fillId="3" borderId="2" xfId="0" applyNumberFormat="1" applyFont="1" applyFill="1" applyBorder="1" applyAlignment="1">
      <alignment horizontal="right"/>
    </xf>
    <xf numFmtId="2" fontId="15" fillId="3" borderId="4" xfId="0" applyNumberFormat="1" applyFont="1" applyFill="1" applyBorder="1" applyAlignment="1">
      <alignment horizontal="right"/>
    </xf>
    <xf numFmtId="2" fontId="15" fillId="0" borderId="4" xfId="0" applyNumberFormat="1" applyFont="1" applyFill="1" applyBorder="1" applyAlignment="1">
      <alignment horizontal="right"/>
    </xf>
    <xf numFmtId="0" fontId="15" fillId="3" borderId="2" xfId="0" applyFont="1" applyFill="1" applyBorder="1" applyAlignment="1">
      <alignment horizontal="right"/>
    </xf>
    <xf numFmtId="0" fontId="15" fillId="3" borderId="4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center"/>
    </xf>
    <xf numFmtId="49" fontId="15" fillId="3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left"/>
    </xf>
    <xf numFmtId="0" fontId="15" fillId="0" borderId="2" xfId="0" applyFont="1" applyBorder="1" applyAlignment="1">
      <alignment horizontal="center"/>
    </xf>
    <xf numFmtId="49" fontId="15" fillId="0" borderId="2" xfId="0" applyNumberFormat="1" applyFont="1" applyBorder="1" applyAlignment="1">
      <alignment horizontal="center"/>
    </xf>
    <xf numFmtId="0" fontId="15" fillId="4" borderId="2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center"/>
    </xf>
    <xf numFmtId="49" fontId="15" fillId="4" borderId="2" xfId="0" applyNumberFormat="1" applyFont="1" applyFill="1" applyBorder="1" applyAlignment="1">
      <alignment horizontal="center"/>
    </xf>
    <xf numFmtId="0" fontId="15" fillId="4" borderId="2" xfId="0" applyFont="1" applyFill="1" applyBorder="1" applyAlignment="1">
      <alignment horizontal="right"/>
    </xf>
    <xf numFmtId="2" fontId="15" fillId="4" borderId="2" xfId="0" applyNumberFormat="1" applyFont="1" applyFill="1" applyBorder="1" applyAlignment="1">
      <alignment horizontal="right"/>
    </xf>
    <xf numFmtId="4" fontId="15" fillId="4" borderId="2" xfId="0" applyNumberFormat="1" applyFont="1" applyFill="1" applyBorder="1" applyAlignment="1">
      <alignment horizontal="right"/>
    </xf>
    <xf numFmtId="0" fontId="6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165" fontId="6" fillId="0" borderId="2" xfId="0" applyNumberFormat="1" applyFont="1" applyBorder="1" applyAlignment="1">
      <alignment/>
    </xf>
    <xf numFmtId="4" fontId="15" fillId="3" borderId="2" xfId="0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1" xfId="0" applyFont="1" applyBorder="1" applyAlignment="1">
      <alignment/>
    </xf>
    <xf numFmtId="2" fontId="15" fillId="0" borderId="1" xfId="0" applyNumberFormat="1" applyFont="1" applyFill="1" applyBorder="1" applyAlignment="1">
      <alignment/>
    </xf>
    <xf numFmtId="0" fontId="15" fillId="0" borderId="1" xfId="0" applyFont="1" applyFill="1" applyBorder="1" applyAlignment="1">
      <alignment/>
    </xf>
    <xf numFmtId="2" fontId="0" fillId="3" borderId="5" xfId="0" applyNumberFormat="1" applyFont="1" applyFill="1" applyBorder="1" applyAlignment="1">
      <alignment horizontal="center" wrapText="1" shrinkToFit="1"/>
    </xf>
    <xf numFmtId="2" fontId="0" fillId="3" borderId="12" xfId="0" applyNumberFormat="1" applyFont="1" applyFill="1" applyBorder="1" applyAlignment="1">
      <alignment horizontal="center" wrapText="1" shrinkToFit="1"/>
    </xf>
    <xf numFmtId="0" fontId="1" fillId="0" borderId="2" xfId="19" applyFont="1" applyFill="1" applyBorder="1" applyAlignment="1">
      <alignment horizontal="left"/>
      <protection/>
    </xf>
    <xf numFmtId="0" fontId="1" fillId="0" borderId="2" xfId="19" applyFont="1" applyFill="1" applyBorder="1" applyAlignment="1">
      <alignment horizontal="center"/>
      <protection/>
    </xf>
    <xf numFmtId="0" fontId="1" fillId="0" borderId="6" xfId="19" applyFont="1" applyFill="1" applyBorder="1">
      <alignment/>
      <protection/>
    </xf>
    <xf numFmtId="2" fontId="1" fillId="3" borderId="2" xfId="0" applyNumberFormat="1" applyFont="1" applyFill="1" applyBorder="1" applyAlignment="1">
      <alignment horizontal="center" wrapText="1" shrinkToFit="1"/>
    </xf>
    <xf numFmtId="2" fontId="1" fillId="0" borderId="9" xfId="19" applyNumberFormat="1" applyFont="1" applyFill="1" applyBorder="1" applyAlignment="1">
      <alignment horizontal="center" shrinkToFit="1"/>
      <protection/>
    </xf>
    <xf numFmtId="165" fontId="0" fillId="2" borderId="0" xfId="19" applyNumberFormat="1" applyFont="1" applyFill="1" applyAlignment="1">
      <alignment horizontal="center"/>
      <protection/>
    </xf>
    <xf numFmtId="0" fontId="14" fillId="3" borderId="1" xfId="0" applyFont="1" applyFill="1" applyBorder="1" applyAlignment="1">
      <alignment/>
    </xf>
    <xf numFmtId="169" fontId="14" fillId="3" borderId="1" xfId="0" applyNumberFormat="1" applyFont="1" applyFill="1" applyBorder="1" applyAlignment="1">
      <alignment horizontal="right"/>
    </xf>
    <xf numFmtId="167" fontId="14" fillId="3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/>
    </xf>
    <xf numFmtId="1" fontId="14" fillId="4" borderId="1" xfId="0" applyNumberFormat="1" applyFont="1" applyFill="1" applyBorder="1" applyAlignment="1">
      <alignment horizontal="center"/>
    </xf>
    <xf numFmtId="169" fontId="14" fillId="4" borderId="1" xfId="0" applyNumberFormat="1" applyFont="1" applyFill="1" applyBorder="1" applyAlignment="1">
      <alignment horizontal="right"/>
    </xf>
    <xf numFmtId="167" fontId="14" fillId="4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center" wrapText="1"/>
    </xf>
    <xf numFmtId="2" fontId="6" fillId="0" borderId="4" xfId="0" applyNumberFormat="1" applyFont="1" applyFill="1" applyBorder="1" applyAlignment="1">
      <alignment horizontal="right"/>
    </xf>
    <xf numFmtId="164" fontId="15" fillId="0" borderId="4" xfId="0" applyNumberFormat="1" applyFont="1" applyFill="1" applyBorder="1" applyAlignment="1">
      <alignment horizontal="right"/>
    </xf>
    <xf numFmtId="0" fontId="16" fillId="3" borderId="2" xfId="0" applyFont="1" applyFill="1" applyBorder="1" applyAlignment="1">
      <alignment horizontal="right"/>
    </xf>
    <xf numFmtId="2" fontId="16" fillId="3" borderId="2" xfId="0" applyNumberFormat="1" applyFont="1" applyFill="1" applyBorder="1" applyAlignment="1">
      <alignment horizontal="right"/>
    </xf>
    <xf numFmtId="4" fontId="16" fillId="3" borderId="2" xfId="0" applyNumberFormat="1" applyFont="1" applyFill="1" applyBorder="1" applyAlignment="1">
      <alignment horizontal="right"/>
    </xf>
    <xf numFmtId="2" fontId="16" fillId="3" borderId="4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 horizontal="center" vertical="top"/>
    </xf>
    <xf numFmtId="49" fontId="6" fillId="3" borderId="2" xfId="0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" fontId="6" fillId="0" borderId="2" xfId="0" applyNumberFormat="1" applyFon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2" fontId="0" fillId="3" borderId="2" xfId="0" applyNumberFormat="1" applyFill="1" applyBorder="1" applyAlignment="1">
      <alignment horizontal="right"/>
    </xf>
    <xf numFmtId="4" fontId="0" fillId="3" borderId="2" xfId="0" applyNumberFormat="1" applyFill="1" applyBorder="1" applyAlignment="1">
      <alignment horizontal="right"/>
    </xf>
    <xf numFmtId="2" fontId="17" fillId="3" borderId="2" xfId="0" applyNumberFormat="1" applyFont="1" applyFill="1" applyBorder="1" applyAlignment="1">
      <alignment horizontal="right"/>
    </xf>
    <xf numFmtId="4" fontId="17" fillId="3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0" fontId="15" fillId="3" borderId="4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left" vertical="top"/>
    </xf>
    <xf numFmtId="0" fontId="0" fillId="3" borderId="4" xfId="0" applyFont="1" applyFill="1" applyBorder="1" applyAlignment="1">
      <alignment horizontal="center" vertical="top"/>
    </xf>
    <xf numFmtId="0" fontId="18" fillId="3" borderId="4" xfId="0" applyFont="1" applyFill="1" applyBorder="1" applyAlignment="1">
      <alignment horizontal="left" vertical="top"/>
    </xf>
    <xf numFmtId="0" fontId="18" fillId="3" borderId="4" xfId="0" applyFont="1" applyFill="1" applyBorder="1" applyAlignment="1">
      <alignment horizontal="center" vertical="top"/>
    </xf>
    <xf numFmtId="0" fontId="18" fillId="3" borderId="4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center"/>
    </xf>
    <xf numFmtId="0" fontId="5" fillId="3" borderId="2" xfId="0" applyNumberFormat="1" applyFont="1" applyFill="1" applyBorder="1" applyAlignment="1">
      <alignment horizontal="center"/>
    </xf>
    <xf numFmtId="0" fontId="15" fillId="3" borderId="4" xfId="0" applyFont="1" applyFill="1" applyBorder="1" applyAlignment="1">
      <alignment horizontal="left"/>
    </xf>
    <xf numFmtId="0" fontId="18" fillId="3" borderId="4" xfId="0" applyFont="1" applyFill="1" applyBorder="1" applyAlignment="1">
      <alignment horizontal="left"/>
    </xf>
    <xf numFmtId="4" fontId="18" fillId="3" borderId="2" xfId="0" applyNumberFormat="1" applyFont="1" applyFill="1" applyBorder="1" applyAlignment="1">
      <alignment horizontal="right"/>
    </xf>
    <xf numFmtId="4" fontId="19" fillId="3" borderId="2" xfId="0" applyNumberFormat="1" applyFont="1" applyFill="1" applyBorder="1" applyAlignment="1">
      <alignment horizontal="right"/>
    </xf>
    <xf numFmtId="4" fontId="15" fillId="3" borderId="4" xfId="0" applyNumberFormat="1" applyFont="1" applyFill="1" applyBorder="1" applyAlignment="1">
      <alignment horizontal="right"/>
    </xf>
    <xf numFmtId="4" fontId="5" fillId="3" borderId="2" xfId="0" applyNumberFormat="1" applyFont="1" applyFill="1" applyBorder="1" applyAlignment="1">
      <alignment horizontal="right"/>
    </xf>
    <xf numFmtId="2" fontId="18" fillId="3" borderId="4" xfId="0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2" fontId="5" fillId="3" borderId="2" xfId="0" applyNumberFormat="1" applyFont="1" applyFill="1" applyBorder="1" applyAlignment="1">
      <alignment horizontal="right"/>
    </xf>
    <xf numFmtId="165" fontId="15" fillId="0" borderId="2" xfId="0" applyNumberFormat="1" applyFont="1" applyBorder="1" applyAlignment="1">
      <alignment/>
    </xf>
    <xf numFmtId="165" fontId="18" fillId="3" borderId="2" xfId="0" applyNumberFormat="1" applyFont="1" applyFill="1" applyBorder="1" applyAlignment="1">
      <alignment/>
    </xf>
    <xf numFmtId="0" fontId="16" fillId="3" borderId="4" xfId="0" applyFont="1" applyFill="1" applyBorder="1" applyAlignment="1">
      <alignment horizontal="left"/>
    </xf>
    <xf numFmtId="0" fontId="16" fillId="3" borderId="4" xfId="0" applyFont="1" applyFill="1" applyBorder="1" applyAlignment="1">
      <alignment horizontal="center"/>
    </xf>
    <xf numFmtId="0" fontId="16" fillId="3" borderId="4" xfId="0" applyNumberFormat="1" applyFont="1" applyFill="1" applyBorder="1" applyAlignment="1">
      <alignment horizontal="center"/>
    </xf>
    <xf numFmtId="4" fontId="6" fillId="3" borderId="2" xfId="0" applyNumberFormat="1" applyFont="1" applyFill="1" applyBorder="1" applyAlignment="1">
      <alignment horizontal="left"/>
    </xf>
    <xf numFmtId="2" fontId="19" fillId="3" borderId="2" xfId="0" applyNumberFormat="1" applyFont="1" applyFill="1" applyBorder="1" applyAlignment="1">
      <alignment horizontal="right"/>
    </xf>
    <xf numFmtId="165" fontId="19" fillId="3" borderId="2" xfId="0" applyNumberFormat="1" applyFont="1" applyFill="1" applyBorder="1" applyAlignment="1">
      <alignment/>
    </xf>
    <xf numFmtId="4" fontId="5" fillId="0" borderId="2" xfId="0" applyNumberFormat="1" applyFont="1" applyFill="1" applyBorder="1" applyAlignment="1">
      <alignment horizontal="left"/>
    </xf>
    <xf numFmtId="2" fontId="15" fillId="3" borderId="2" xfId="0" applyNumberFormat="1" applyFont="1" applyFill="1" applyBorder="1" applyAlignment="1">
      <alignment/>
    </xf>
    <xf numFmtId="2" fontId="15" fillId="3" borderId="2" xfId="0" applyNumberFormat="1" applyFont="1" applyFill="1" applyBorder="1" applyAlignment="1">
      <alignment/>
    </xf>
    <xf numFmtId="2" fontId="5" fillId="3" borderId="13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/>
    </xf>
    <xf numFmtId="165" fontId="15" fillId="0" borderId="13" xfId="0" applyNumberFormat="1" applyFont="1" applyBorder="1" applyAlignment="1">
      <alignment/>
    </xf>
    <xf numFmtId="2" fontId="1" fillId="3" borderId="7" xfId="0" applyNumberFormat="1" applyFont="1" applyFill="1" applyBorder="1" applyAlignment="1">
      <alignment horizontal="center" wrapText="1" shrinkToFit="1"/>
    </xf>
    <xf numFmtId="2" fontId="1" fillId="3" borderId="8" xfId="0" applyNumberFormat="1" applyFont="1" applyFill="1" applyBorder="1" applyAlignment="1">
      <alignment horizontal="center" wrapText="1" shrinkToFit="1"/>
    </xf>
    <xf numFmtId="166" fontId="0" fillId="0" borderId="4" xfId="19" applyNumberFormat="1" applyFont="1" applyFill="1" applyBorder="1" applyAlignment="1">
      <alignment horizontal="center"/>
      <protection/>
    </xf>
    <xf numFmtId="0" fontId="1" fillId="2" borderId="2" xfId="19" applyFont="1" applyFill="1" applyBorder="1" applyAlignment="1">
      <alignment horizontal="left"/>
      <protection/>
    </xf>
    <xf numFmtId="0" fontId="1" fillId="2" borderId="2" xfId="19" applyFont="1" applyFill="1" applyBorder="1" applyAlignment="1">
      <alignment horizontal="center"/>
      <protection/>
    </xf>
    <xf numFmtId="0" fontId="1" fillId="2" borderId="6" xfId="19" applyFont="1" applyFill="1" applyBorder="1">
      <alignment/>
      <protection/>
    </xf>
    <xf numFmtId="2" fontId="1" fillId="2" borderId="1" xfId="19" applyNumberFormat="1" applyFont="1" applyFill="1" applyBorder="1" applyAlignment="1">
      <alignment horizontal="center" shrinkToFit="1"/>
      <protection/>
    </xf>
    <xf numFmtId="2" fontId="1" fillId="2" borderId="14" xfId="19" applyNumberFormat="1" applyFont="1" applyFill="1" applyBorder="1" applyAlignment="1">
      <alignment horizontal="center" shrinkToFit="1"/>
      <protection/>
    </xf>
    <xf numFmtId="166" fontId="1" fillId="2" borderId="1" xfId="19" applyNumberFormat="1" applyFont="1" applyFill="1" applyBorder="1" applyAlignment="1">
      <alignment horizontal="center"/>
      <protection/>
    </xf>
    <xf numFmtId="0" fontId="0" fillId="3" borderId="7" xfId="19" applyFont="1" applyFill="1" applyBorder="1" applyAlignment="1">
      <alignment horizontal="center"/>
      <protection/>
    </xf>
    <xf numFmtId="166" fontId="0" fillId="3" borderId="7" xfId="19" applyNumberFormat="1" applyFont="1" applyFill="1" applyBorder="1" applyAlignment="1">
      <alignment horizontal="center"/>
      <protection/>
    </xf>
    <xf numFmtId="0" fontId="10" fillId="3" borderId="2" xfId="19" applyFont="1" applyFill="1" applyBorder="1" applyAlignment="1">
      <alignment horizontal="left"/>
      <protection/>
    </xf>
    <xf numFmtId="0" fontId="10" fillId="3" borderId="7" xfId="19" applyFont="1" applyFill="1" applyBorder="1" applyAlignment="1">
      <alignment horizontal="center"/>
      <protection/>
    </xf>
    <xf numFmtId="0" fontId="10" fillId="3" borderId="2" xfId="19" applyFont="1" applyFill="1" applyBorder="1" applyAlignment="1">
      <alignment horizontal="center"/>
      <protection/>
    </xf>
    <xf numFmtId="0" fontId="10" fillId="3" borderId="6" xfId="19" applyFont="1" applyFill="1" applyBorder="1">
      <alignment/>
      <protection/>
    </xf>
    <xf numFmtId="2" fontId="10" fillId="3" borderId="2" xfId="19" applyNumberFormat="1" applyFont="1" applyFill="1" applyBorder="1" applyAlignment="1">
      <alignment horizontal="center" shrinkToFit="1"/>
      <protection/>
    </xf>
    <xf numFmtId="2" fontId="10" fillId="3" borderId="9" xfId="19" applyNumberFormat="1" applyFont="1" applyFill="1" applyBorder="1" applyAlignment="1">
      <alignment horizontal="center" shrinkToFit="1"/>
      <protection/>
    </xf>
    <xf numFmtId="0" fontId="0" fillId="2" borderId="0" xfId="19" applyFont="1" applyFill="1" applyAlignment="1">
      <alignment horizontal="center"/>
      <protection/>
    </xf>
    <xf numFmtId="165" fontId="0" fillId="2" borderId="0" xfId="19" applyNumberFormat="1" applyFill="1">
      <alignment/>
      <protection/>
    </xf>
    <xf numFmtId="165" fontId="1" fillId="5" borderId="1" xfId="19" applyNumberFormat="1" applyFont="1" applyFill="1" applyBorder="1" applyAlignment="1">
      <alignment horizontal="center" vertical="center" wrapText="1"/>
      <protection/>
    </xf>
    <xf numFmtId="0" fontId="3" fillId="2" borderId="3" xfId="19" applyFont="1" applyFill="1" applyBorder="1" applyAlignment="1">
      <alignment horizontal="center"/>
      <protection/>
    </xf>
    <xf numFmtId="0" fontId="3" fillId="2" borderId="3" xfId="19" applyNumberFormat="1" applyFont="1" applyFill="1" applyBorder="1" applyAlignment="1">
      <alignment horizontal="center"/>
      <protection/>
    </xf>
    <xf numFmtId="165" fontId="3" fillId="2" borderId="3" xfId="19" applyNumberFormat="1" applyFont="1" applyFill="1" applyBorder="1" applyAlignment="1">
      <alignment horizontal="center"/>
      <protection/>
    </xf>
    <xf numFmtId="0" fontId="11" fillId="2" borderId="15" xfId="19" applyFont="1" applyFill="1" applyBorder="1" applyAlignment="1">
      <alignment horizontal="center"/>
      <protection/>
    </xf>
    <xf numFmtId="0" fontId="11" fillId="2" borderId="15" xfId="19" applyNumberFormat="1" applyFont="1" applyFill="1" applyBorder="1" applyAlignment="1">
      <alignment horizontal="center"/>
      <protection/>
    </xf>
    <xf numFmtId="165" fontId="11" fillId="2" borderId="15" xfId="19" applyNumberFormat="1" applyFont="1" applyFill="1" applyBorder="1" applyAlignment="1">
      <alignment horizontal="center"/>
      <protection/>
    </xf>
    <xf numFmtId="0" fontId="11" fillId="0" borderId="3" xfId="19" applyFont="1" applyFill="1" applyBorder="1" applyAlignment="1">
      <alignment horizontal="left"/>
      <protection/>
    </xf>
    <xf numFmtId="0" fontId="11" fillId="0" borderId="3" xfId="19" applyNumberFormat="1" applyFont="1" applyFill="1" applyBorder="1" applyAlignment="1">
      <alignment horizontal="center"/>
      <protection/>
    </xf>
    <xf numFmtId="0" fontId="11" fillId="0" borderId="3" xfId="19" applyFont="1" applyFill="1" applyBorder="1" applyAlignment="1">
      <alignment horizontal="center"/>
      <protection/>
    </xf>
    <xf numFmtId="167" fontId="11" fillId="0" borderId="1" xfId="19" applyNumberFormat="1" applyFont="1" applyFill="1" applyBorder="1" applyAlignment="1">
      <alignment horizontal="center" shrinkToFit="1"/>
      <protection/>
    </xf>
    <xf numFmtId="165" fontId="11" fillId="5" borderId="1" xfId="19" applyNumberFormat="1" applyFont="1" applyFill="1" applyBorder="1" applyAlignment="1">
      <alignment horizontal="center"/>
      <protection/>
    </xf>
    <xf numFmtId="167" fontId="11" fillId="0" borderId="1" xfId="19" applyNumberFormat="1" applyFont="1" applyFill="1" applyBorder="1" applyAlignment="1">
      <alignment horizontal="center"/>
      <protection/>
    </xf>
    <xf numFmtId="168" fontId="11" fillId="0" borderId="3" xfId="19" applyNumberFormat="1" applyFont="1" applyBorder="1" applyAlignment="1">
      <alignment horizontal="center"/>
      <protection/>
    </xf>
    <xf numFmtId="0" fontId="11" fillId="0" borderId="1" xfId="19" applyNumberFormat="1" applyFont="1" applyFill="1" applyBorder="1" applyAlignment="1">
      <alignment horizontal="center"/>
      <protection/>
    </xf>
    <xf numFmtId="0" fontId="11" fillId="0" borderId="1" xfId="19" applyFont="1" applyFill="1" applyBorder="1" applyAlignment="1">
      <alignment horizontal="center"/>
      <protection/>
    </xf>
    <xf numFmtId="167" fontId="11" fillId="0" borderId="3" xfId="19" applyNumberFormat="1" applyFont="1" applyFill="1" applyBorder="1" applyAlignment="1">
      <alignment horizontal="center" shrinkToFit="1"/>
      <protection/>
    </xf>
    <xf numFmtId="165" fontId="11" fillId="5" borderId="3" xfId="19" applyNumberFormat="1" applyFont="1" applyFill="1" applyBorder="1" applyAlignment="1">
      <alignment horizontal="center"/>
      <protection/>
    </xf>
    <xf numFmtId="167" fontId="11" fillId="0" borderId="3" xfId="19" applyNumberFormat="1" applyFont="1" applyFill="1" applyBorder="1" applyAlignment="1">
      <alignment horizontal="center"/>
      <protection/>
    </xf>
    <xf numFmtId="1" fontId="14" fillId="3" borderId="1" xfId="0" applyNumberFormat="1" applyFont="1" applyFill="1" applyBorder="1" applyAlignment="1">
      <alignment horizontal="center"/>
    </xf>
    <xf numFmtId="165" fontId="14" fillId="3" borderId="1" xfId="0" applyNumberFormat="1" applyFont="1" applyFill="1" applyBorder="1" applyAlignment="1">
      <alignment horizontal="center"/>
    </xf>
    <xf numFmtId="164" fontId="15" fillId="4" borderId="4" xfId="0" applyNumberFormat="1" applyFont="1" applyFill="1" applyBorder="1" applyAlignment="1">
      <alignment horizontal="right"/>
    </xf>
    <xf numFmtId="165" fontId="14" fillId="4" borderId="1" xfId="0" applyNumberFormat="1" applyFont="1" applyFill="1" applyBorder="1" applyAlignment="1">
      <alignment horizontal="center"/>
    </xf>
    <xf numFmtId="170" fontId="0" fillId="0" borderId="0" xfId="0" applyNumberFormat="1" applyAlignment="1">
      <alignment/>
    </xf>
    <xf numFmtId="0" fontId="15" fillId="0" borderId="4" xfId="0" applyFont="1" applyFill="1" applyBorder="1" applyAlignment="1">
      <alignment horizontal="center" vertical="top"/>
    </xf>
    <xf numFmtId="0" fontId="15" fillId="0" borderId="4" xfId="0" applyFont="1" applyFill="1" applyBorder="1" applyAlignment="1">
      <alignment/>
    </xf>
    <xf numFmtId="164" fontId="15" fillId="3" borderId="4" xfId="0" applyNumberFormat="1" applyFont="1" applyFill="1" applyBorder="1" applyAlignment="1">
      <alignment horizontal="right"/>
    </xf>
    <xf numFmtId="4" fontId="22" fillId="3" borderId="2" xfId="0" applyNumberFormat="1" applyFont="1" applyFill="1" applyBorder="1" applyAlignment="1">
      <alignment horizontal="right"/>
    </xf>
    <xf numFmtId="0" fontId="9" fillId="3" borderId="2" xfId="0" applyFont="1" applyFill="1" applyBorder="1" applyAlignment="1">
      <alignment horizontal="right"/>
    </xf>
    <xf numFmtId="2" fontId="9" fillId="3" borderId="2" xfId="0" applyNumberFormat="1" applyFont="1" applyFill="1" applyBorder="1" applyAlignment="1">
      <alignment horizontal="right"/>
    </xf>
    <xf numFmtId="0" fontId="22" fillId="3" borderId="4" xfId="0" applyFont="1" applyFill="1" applyBorder="1" applyAlignment="1">
      <alignment horizontal="left" vertical="top"/>
    </xf>
    <xf numFmtId="0" fontId="22" fillId="3" borderId="4" xfId="0" applyFont="1" applyFill="1" applyBorder="1" applyAlignment="1">
      <alignment horizontal="center" vertical="top"/>
    </xf>
    <xf numFmtId="0" fontId="22" fillId="3" borderId="4" xfId="0" applyNumberFormat="1" applyFont="1" applyFill="1" applyBorder="1" applyAlignment="1">
      <alignment horizontal="center"/>
    </xf>
    <xf numFmtId="0" fontId="22" fillId="3" borderId="4" xfId="0" applyFont="1" applyFill="1" applyBorder="1" applyAlignment="1">
      <alignment horizontal="left"/>
    </xf>
    <xf numFmtId="2" fontId="22" fillId="3" borderId="4" xfId="0" applyNumberFormat="1" applyFont="1" applyFill="1" applyBorder="1" applyAlignment="1">
      <alignment horizontal="right"/>
    </xf>
    <xf numFmtId="165" fontId="22" fillId="0" borderId="2" xfId="0" applyNumberFormat="1" applyFont="1" applyBorder="1" applyAlignment="1">
      <alignment/>
    </xf>
    <xf numFmtId="0" fontId="22" fillId="0" borderId="2" xfId="0" applyFont="1" applyFill="1" applyBorder="1" applyAlignment="1">
      <alignment horizontal="left" vertical="top"/>
    </xf>
    <xf numFmtId="0" fontId="22" fillId="0" borderId="2" xfId="0" applyFont="1" applyFill="1" applyBorder="1" applyAlignment="1">
      <alignment horizontal="center" vertical="top"/>
    </xf>
    <xf numFmtId="0" fontId="22" fillId="0" borderId="2" xfId="0" applyNumberFormat="1" applyFont="1" applyFill="1" applyBorder="1" applyAlignment="1">
      <alignment horizontal="center"/>
    </xf>
    <xf numFmtId="2" fontId="5" fillId="3" borderId="2" xfId="0" applyNumberFormat="1" applyFont="1" applyFill="1" applyBorder="1" applyAlignment="1">
      <alignment/>
    </xf>
    <xf numFmtId="2" fontId="5" fillId="3" borderId="2" xfId="0" applyNumberFormat="1" applyFont="1" applyFill="1" applyBorder="1" applyAlignment="1">
      <alignment/>
    </xf>
    <xf numFmtId="4" fontId="22" fillId="0" borderId="2" xfId="0" applyNumberFormat="1" applyFont="1" applyFill="1" applyBorder="1" applyAlignment="1">
      <alignment horizontal="left"/>
    </xf>
    <xf numFmtId="2" fontId="22" fillId="0" borderId="2" xfId="0" applyNumberFormat="1" applyFont="1" applyFill="1" applyBorder="1" applyAlignment="1">
      <alignment/>
    </xf>
    <xf numFmtId="2" fontId="22" fillId="0" borderId="2" xfId="0" applyNumberFormat="1" applyFont="1" applyFill="1" applyBorder="1" applyAlignment="1">
      <alignment horizontal="right"/>
    </xf>
    <xf numFmtId="2" fontId="22" fillId="0" borderId="2" xfId="0" applyNumberFormat="1" applyFont="1" applyFill="1" applyBorder="1" applyAlignment="1">
      <alignment/>
    </xf>
    <xf numFmtId="2" fontId="5" fillId="3" borderId="5" xfId="0" applyNumberFormat="1" applyFont="1" applyFill="1" applyBorder="1" applyAlignment="1">
      <alignment horizontal="right"/>
    </xf>
    <xf numFmtId="2" fontId="23" fillId="0" borderId="5" xfId="0" applyNumberFormat="1" applyFont="1" applyFill="1" applyBorder="1" applyAlignment="1">
      <alignment horizontal="right"/>
    </xf>
    <xf numFmtId="49" fontId="0" fillId="5" borderId="1" xfId="19" applyNumberFormat="1" applyFont="1" applyFill="1" applyBorder="1" applyAlignment="1">
      <alignment horizontal="center" vertical="center" wrapText="1"/>
      <protection/>
    </xf>
    <xf numFmtId="0" fontId="3" fillId="5" borderId="3" xfId="19" applyNumberFormat="1" applyFont="1" applyFill="1" applyBorder="1" applyAlignment="1">
      <alignment horizontal="center"/>
      <protection/>
    </xf>
    <xf numFmtId="0" fontId="22" fillId="0" borderId="2" xfId="19" applyFont="1" applyFill="1" applyBorder="1" applyAlignment="1">
      <alignment horizontal="left"/>
      <protection/>
    </xf>
    <xf numFmtId="0" fontId="22" fillId="0" borderId="2" xfId="19" applyFont="1" applyFill="1" applyBorder="1" applyAlignment="1">
      <alignment horizontal="center"/>
      <protection/>
    </xf>
    <xf numFmtId="0" fontId="22" fillId="0" borderId="6" xfId="19" applyFont="1" applyFill="1" applyBorder="1">
      <alignment/>
      <protection/>
    </xf>
    <xf numFmtId="2" fontId="22" fillId="0" borderId="2" xfId="19" applyNumberFormat="1" applyFont="1" applyFill="1" applyBorder="1" applyAlignment="1">
      <alignment horizontal="center" shrinkToFit="1"/>
      <protection/>
    </xf>
    <xf numFmtId="2" fontId="22" fillId="0" borderId="9" xfId="19" applyNumberFormat="1" applyFont="1" applyFill="1" applyBorder="1" applyAlignment="1">
      <alignment horizontal="center" shrinkToFit="1"/>
      <protection/>
    </xf>
    <xf numFmtId="166" fontId="22" fillId="0" borderId="2" xfId="19" applyNumberFormat="1" applyFont="1" applyFill="1" applyBorder="1" applyAlignment="1">
      <alignment horizontal="center"/>
      <protection/>
    </xf>
    <xf numFmtId="0" fontId="22" fillId="3" borderId="2" xfId="19" applyFont="1" applyFill="1" applyBorder="1" applyAlignment="1">
      <alignment horizontal="left"/>
      <protection/>
    </xf>
    <xf numFmtId="0" fontId="22" fillId="3" borderId="7" xfId="19" applyFont="1" applyFill="1" applyBorder="1" applyAlignment="1">
      <alignment horizontal="center"/>
      <protection/>
    </xf>
    <xf numFmtId="0" fontId="22" fillId="3" borderId="2" xfId="19" applyFont="1" applyFill="1" applyBorder="1" applyAlignment="1">
      <alignment horizontal="center"/>
      <protection/>
    </xf>
    <xf numFmtId="0" fontId="22" fillId="3" borderId="6" xfId="19" applyFont="1" applyFill="1" applyBorder="1">
      <alignment/>
      <protection/>
    </xf>
    <xf numFmtId="2" fontId="22" fillId="3" borderId="2" xfId="19" applyNumberFormat="1" applyFont="1" applyFill="1" applyBorder="1" applyAlignment="1">
      <alignment horizontal="center" shrinkToFit="1"/>
      <protection/>
    </xf>
    <xf numFmtId="2" fontId="22" fillId="3" borderId="9" xfId="19" applyNumberFormat="1" applyFont="1" applyFill="1" applyBorder="1" applyAlignment="1">
      <alignment horizontal="center" shrinkToFit="1"/>
      <protection/>
    </xf>
    <xf numFmtId="166" fontId="22" fillId="3" borderId="7" xfId="19" applyNumberFormat="1" applyFont="1" applyFill="1" applyBorder="1" applyAlignment="1">
      <alignment horizontal="center"/>
      <protection/>
    </xf>
    <xf numFmtId="165" fontId="0" fillId="0" borderId="1" xfId="19" applyNumberFormat="1" applyFont="1" applyBorder="1" applyAlignment="1">
      <alignment horizontal="center" vertical="center"/>
      <protection/>
    </xf>
    <xf numFmtId="0" fontId="11" fillId="5" borderId="3" xfId="19" applyNumberFormat="1" applyFont="1" applyFill="1" applyBorder="1" applyAlignment="1">
      <alignment horizontal="center"/>
      <protection/>
    </xf>
    <xf numFmtId="0" fontId="11" fillId="5" borderId="1" xfId="19" applyNumberFormat="1" applyFont="1" applyFill="1" applyBorder="1" applyAlignment="1">
      <alignment horizontal="center"/>
      <protection/>
    </xf>
    <xf numFmtId="0" fontId="11" fillId="2" borderId="15" xfId="19" applyFont="1" applyFill="1" applyBorder="1" applyAlignment="1">
      <alignment horizontal="left"/>
      <protection/>
    </xf>
    <xf numFmtId="167" fontId="11" fillId="2" borderId="15" xfId="19" applyNumberFormat="1" applyFont="1" applyFill="1" applyBorder="1" applyAlignment="1">
      <alignment horizontal="center" shrinkToFit="1"/>
      <protection/>
    </xf>
    <xf numFmtId="167" fontId="11" fillId="2" borderId="15" xfId="19" applyNumberFormat="1" applyFont="1" applyFill="1" applyBorder="1" applyAlignment="1">
      <alignment horizontal="center"/>
      <protection/>
    </xf>
    <xf numFmtId="168" fontId="11" fillId="2" borderId="15" xfId="19" applyNumberFormat="1" applyFont="1" applyFill="1" applyBorder="1" applyAlignment="1">
      <alignment horizontal="center"/>
      <protection/>
    </xf>
    <xf numFmtId="0" fontId="24" fillId="3" borderId="15" xfId="19" applyFont="1" applyFill="1" applyBorder="1" applyAlignment="1">
      <alignment horizontal="left"/>
      <protection/>
    </xf>
    <xf numFmtId="0" fontId="24" fillId="3" borderId="15" xfId="19" applyNumberFormat="1" applyFont="1" applyFill="1" applyBorder="1" applyAlignment="1">
      <alignment horizontal="center"/>
      <protection/>
    </xf>
    <xf numFmtId="0" fontId="24" fillId="3" borderId="15" xfId="19" applyFont="1" applyFill="1" applyBorder="1" applyAlignment="1">
      <alignment horizontal="center"/>
      <protection/>
    </xf>
    <xf numFmtId="0" fontId="24" fillId="3" borderId="1" xfId="0" applyFont="1" applyFill="1" applyBorder="1" applyAlignment="1">
      <alignment/>
    </xf>
    <xf numFmtId="167" fontId="24" fillId="3" borderId="1" xfId="19" applyNumberFormat="1" applyFont="1" applyFill="1" applyBorder="1" applyAlignment="1">
      <alignment horizontal="center" shrinkToFit="1"/>
      <protection/>
    </xf>
    <xf numFmtId="165" fontId="24" fillId="3" borderId="15" xfId="19" applyNumberFormat="1" applyFont="1" applyFill="1" applyBorder="1" applyAlignment="1">
      <alignment horizontal="center"/>
      <protection/>
    </xf>
    <xf numFmtId="167" fontId="24" fillId="3" borderId="1" xfId="19" applyNumberFormat="1" applyFont="1" applyFill="1" applyBorder="1" applyAlignment="1">
      <alignment horizontal="center"/>
      <protection/>
    </xf>
    <xf numFmtId="168" fontId="24" fillId="3" borderId="15" xfId="19" applyNumberFormat="1" applyFont="1" applyFill="1" applyBorder="1" applyAlignment="1">
      <alignment horizontal="center"/>
      <protection/>
    </xf>
    <xf numFmtId="0" fontId="11" fillId="3" borderId="1" xfId="19" applyFont="1" applyFill="1" applyBorder="1" applyAlignment="1">
      <alignment horizontal="left"/>
      <protection/>
    </xf>
    <xf numFmtId="0" fontId="11" fillId="3" borderId="1" xfId="19" applyNumberFormat="1" applyFont="1" applyFill="1" applyBorder="1" applyAlignment="1">
      <alignment horizontal="center"/>
      <protection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/>
    </xf>
    <xf numFmtId="167" fontId="11" fillId="3" borderId="1" xfId="19" applyNumberFormat="1" applyFont="1" applyFill="1" applyBorder="1" applyAlignment="1">
      <alignment horizontal="center" shrinkToFit="1"/>
      <protection/>
    </xf>
    <xf numFmtId="165" fontId="11" fillId="3" borderId="1" xfId="19" applyNumberFormat="1" applyFont="1" applyFill="1" applyBorder="1" applyAlignment="1">
      <alignment horizontal="center"/>
      <protection/>
    </xf>
    <xf numFmtId="167" fontId="11" fillId="3" borderId="1" xfId="19" applyNumberFormat="1" applyFont="1" applyFill="1" applyBorder="1" applyAlignment="1">
      <alignment horizontal="center"/>
      <protection/>
    </xf>
    <xf numFmtId="168" fontId="11" fillId="3" borderId="1" xfId="19" applyNumberFormat="1" applyFont="1" applyFill="1" applyBorder="1" applyAlignment="1">
      <alignment horizontal="center"/>
      <protection/>
    </xf>
    <xf numFmtId="0" fontId="26" fillId="2" borderId="15" xfId="19" applyFont="1" applyFill="1" applyBorder="1" applyAlignment="1">
      <alignment horizontal="left"/>
      <protection/>
    </xf>
    <xf numFmtId="0" fontId="11" fillId="2" borderId="11" xfId="19" applyNumberFormat="1" applyFont="1" applyFill="1" applyBorder="1" applyAlignment="1">
      <alignment horizontal="center"/>
      <protection/>
    </xf>
    <xf numFmtId="0" fontId="11" fillId="2" borderId="11" xfId="19" applyFont="1" applyFill="1" applyBorder="1" applyAlignment="1">
      <alignment horizontal="center"/>
      <protection/>
    </xf>
    <xf numFmtId="167" fontId="11" fillId="2" borderId="11" xfId="19" applyNumberFormat="1" applyFont="1" applyFill="1" applyBorder="1" applyAlignment="1">
      <alignment horizontal="center" shrinkToFit="1"/>
      <protection/>
    </xf>
    <xf numFmtId="165" fontId="11" fillId="2" borderId="11" xfId="19" applyNumberFormat="1" applyFont="1" applyFill="1" applyBorder="1" applyAlignment="1">
      <alignment horizontal="center"/>
      <protection/>
    </xf>
    <xf numFmtId="167" fontId="11" fillId="2" borderId="11" xfId="19" applyNumberFormat="1" applyFont="1" applyFill="1" applyBorder="1" applyAlignment="1">
      <alignment horizontal="center"/>
      <protection/>
    </xf>
    <xf numFmtId="0" fontId="27" fillId="3" borderId="1" xfId="19" applyFont="1" applyFill="1" applyBorder="1" applyAlignment="1">
      <alignment horizontal="left"/>
      <protection/>
    </xf>
    <xf numFmtId="0" fontId="27" fillId="3" borderId="1" xfId="19" applyNumberFormat="1" applyFont="1" applyFill="1" applyBorder="1" applyAlignment="1">
      <alignment horizontal="center"/>
      <protection/>
    </xf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/>
    </xf>
    <xf numFmtId="167" fontId="27" fillId="3" borderId="1" xfId="19" applyNumberFormat="1" applyFont="1" applyFill="1" applyBorder="1" applyAlignment="1">
      <alignment horizontal="center" shrinkToFit="1"/>
      <protection/>
    </xf>
    <xf numFmtId="165" fontId="27" fillId="3" borderId="1" xfId="19" applyNumberFormat="1" applyFont="1" applyFill="1" applyBorder="1" applyAlignment="1">
      <alignment horizontal="center"/>
      <protection/>
    </xf>
    <xf numFmtId="167" fontId="27" fillId="3" borderId="1" xfId="19" applyNumberFormat="1" applyFont="1" applyFill="1" applyBorder="1" applyAlignment="1">
      <alignment horizontal="center"/>
      <protection/>
    </xf>
    <xf numFmtId="168" fontId="27" fillId="3" borderId="1" xfId="19" applyNumberFormat="1" applyFont="1" applyFill="1" applyBorder="1" applyAlignment="1">
      <alignment horizontal="center"/>
      <protection/>
    </xf>
    <xf numFmtId="165" fontId="11" fillId="2" borderId="1" xfId="19" applyNumberFormat="1" applyFont="1" applyFill="1" applyBorder="1" applyAlignment="1">
      <alignment horizontal="center"/>
      <protection/>
    </xf>
    <xf numFmtId="0" fontId="25" fillId="3" borderId="15" xfId="19" applyFont="1" applyFill="1" applyBorder="1" applyAlignment="1">
      <alignment horizontal="left"/>
      <protection/>
    </xf>
    <xf numFmtId="0" fontId="25" fillId="3" borderId="1" xfId="19" applyNumberFormat="1" applyFont="1" applyFill="1" applyBorder="1" applyAlignment="1">
      <alignment horizontal="center"/>
      <protection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/>
    </xf>
    <xf numFmtId="167" fontId="25" fillId="3" borderId="1" xfId="19" applyNumberFormat="1" applyFont="1" applyFill="1" applyBorder="1" applyAlignment="1">
      <alignment horizontal="center" shrinkToFit="1"/>
      <protection/>
    </xf>
    <xf numFmtId="165" fontId="25" fillId="3" borderId="1" xfId="19" applyNumberFormat="1" applyFont="1" applyFill="1" applyBorder="1" applyAlignment="1">
      <alignment horizontal="center"/>
      <protection/>
    </xf>
    <xf numFmtId="167" fontId="25" fillId="3" borderId="1" xfId="19" applyNumberFormat="1" applyFont="1" applyFill="1" applyBorder="1" applyAlignment="1">
      <alignment horizontal="center"/>
      <protection/>
    </xf>
    <xf numFmtId="168" fontId="25" fillId="3" borderId="1" xfId="19" applyNumberFormat="1" applyFont="1" applyFill="1" applyBorder="1" applyAlignment="1">
      <alignment horizontal="center"/>
      <protection/>
    </xf>
    <xf numFmtId="0" fontId="28" fillId="3" borderId="1" xfId="19" applyFont="1" applyFill="1" applyBorder="1" applyAlignment="1">
      <alignment horizontal="left"/>
      <protection/>
    </xf>
    <xf numFmtId="0" fontId="28" fillId="3" borderId="1" xfId="19" applyNumberFormat="1" applyFont="1" applyFill="1" applyBorder="1" applyAlignment="1">
      <alignment horizontal="center"/>
      <protection/>
    </xf>
    <xf numFmtId="0" fontId="28" fillId="3" borderId="1" xfId="0" applyFont="1" applyFill="1" applyBorder="1" applyAlignment="1">
      <alignment horizontal="center"/>
    </xf>
    <xf numFmtId="0" fontId="28" fillId="3" borderId="1" xfId="0" applyFont="1" applyFill="1" applyBorder="1" applyAlignment="1">
      <alignment/>
    </xf>
    <xf numFmtId="167" fontId="28" fillId="3" borderId="1" xfId="19" applyNumberFormat="1" applyFont="1" applyFill="1" applyBorder="1" applyAlignment="1">
      <alignment horizontal="center" shrinkToFit="1"/>
      <protection/>
    </xf>
    <xf numFmtId="165" fontId="28" fillId="3" borderId="1" xfId="19" applyNumberFormat="1" applyFont="1" applyFill="1" applyBorder="1" applyAlignment="1">
      <alignment horizontal="center"/>
      <protection/>
    </xf>
    <xf numFmtId="167" fontId="28" fillId="3" borderId="1" xfId="19" applyNumberFormat="1" applyFont="1" applyFill="1" applyBorder="1" applyAlignment="1">
      <alignment horizontal="center"/>
      <protection/>
    </xf>
    <xf numFmtId="168" fontId="28" fillId="3" borderId="1" xfId="19" applyNumberFormat="1" applyFont="1" applyFill="1" applyBorder="1" applyAlignment="1">
      <alignment horizontal="center"/>
      <protection/>
    </xf>
    <xf numFmtId="0" fontId="20" fillId="2" borderId="1" xfId="0" applyFont="1" applyFill="1" applyBorder="1" applyAlignment="1">
      <alignment/>
    </xf>
    <xf numFmtId="0" fontId="20" fillId="2" borderId="1" xfId="0" applyFont="1" applyFill="1" applyBorder="1" applyAlignment="1">
      <alignment horizontal="center"/>
    </xf>
    <xf numFmtId="169" fontId="20" fillId="2" borderId="1" xfId="0" applyNumberFormat="1" applyFont="1" applyFill="1" applyBorder="1" applyAlignment="1">
      <alignment/>
    </xf>
    <xf numFmtId="167" fontId="29" fillId="2" borderId="0" xfId="0" applyNumberFormat="1" applyFont="1" applyFill="1" applyAlignment="1">
      <alignment/>
    </xf>
    <xf numFmtId="0" fontId="29" fillId="2" borderId="0" xfId="0" applyFont="1" applyFill="1" applyAlignment="1">
      <alignment/>
    </xf>
    <xf numFmtId="0" fontId="20" fillId="3" borderId="1" xfId="0" applyFont="1" applyFill="1" applyBorder="1" applyAlignment="1">
      <alignment/>
    </xf>
    <xf numFmtId="0" fontId="20" fillId="3" borderId="1" xfId="0" applyFont="1" applyFill="1" applyBorder="1" applyAlignment="1">
      <alignment horizontal="center"/>
    </xf>
    <xf numFmtId="169" fontId="20" fillId="3" borderId="1" xfId="0" applyNumberFormat="1" applyFont="1" applyFill="1" applyBorder="1" applyAlignment="1">
      <alignment/>
    </xf>
    <xf numFmtId="167" fontId="20" fillId="3" borderId="1" xfId="0" applyNumberFormat="1" applyFont="1" applyFill="1" applyBorder="1" applyAlignment="1">
      <alignment/>
    </xf>
    <xf numFmtId="169" fontId="20" fillId="3" borderId="3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22" fillId="4" borderId="4" xfId="0" applyFont="1" applyFill="1" applyBorder="1" applyAlignment="1">
      <alignment horizontal="left"/>
    </xf>
    <xf numFmtId="0" fontId="22" fillId="4" borderId="4" xfId="0" applyFont="1" applyFill="1" applyBorder="1" applyAlignment="1">
      <alignment horizontal="center"/>
    </xf>
    <xf numFmtId="49" fontId="22" fillId="4" borderId="4" xfId="0" applyNumberFormat="1" applyFont="1" applyFill="1" applyBorder="1" applyAlignment="1">
      <alignment horizontal="center"/>
    </xf>
    <xf numFmtId="0" fontId="22" fillId="4" borderId="2" xfId="0" applyFont="1" applyFill="1" applyBorder="1" applyAlignment="1">
      <alignment horizontal="right"/>
    </xf>
    <xf numFmtId="2" fontId="22" fillId="4" borderId="2" xfId="0" applyNumberFormat="1" applyFont="1" applyFill="1" applyBorder="1" applyAlignment="1">
      <alignment horizontal="right"/>
    </xf>
    <xf numFmtId="4" fontId="22" fillId="4" borderId="2" xfId="0" applyNumberFormat="1" applyFont="1" applyFill="1" applyBorder="1" applyAlignment="1">
      <alignment horizontal="right"/>
    </xf>
    <xf numFmtId="2" fontId="22" fillId="4" borderId="4" xfId="0" applyNumberFormat="1" applyFont="1" applyFill="1" applyBorder="1" applyAlignment="1">
      <alignment horizontal="right"/>
    </xf>
    <xf numFmtId="164" fontId="22" fillId="4" borderId="4" xfId="0" applyNumberFormat="1" applyFont="1" applyFill="1" applyBorder="1" applyAlignment="1">
      <alignment horizontal="right"/>
    </xf>
    <xf numFmtId="165" fontId="11" fillId="0" borderId="3" xfId="19" applyNumberFormat="1" applyFont="1" applyFill="1" applyBorder="1" applyAlignment="1">
      <alignment horizontal="center"/>
      <protection/>
    </xf>
    <xf numFmtId="168" fontId="11" fillId="0" borderId="3" xfId="19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0" fillId="2" borderId="0" xfId="0" applyFill="1" applyAlignment="1">
      <alignment/>
    </xf>
    <xf numFmtId="165" fontId="21" fillId="4" borderId="1" xfId="19" applyNumberFormat="1" applyFont="1" applyFill="1" applyBorder="1" applyAlignment="1">
      <alignment horizontal="center"/>
      <protection/>
    </xf>
    <xf numFmtId="2" fontId="5" fillId="4" borderId="2" xfId="0" applyNumberFormat="1" applyFont="1" applyFill="1" applyBorder="1" applyAlignment="1">
      <alignment horizontal="left"/>
    </xf>
    <xf numFmtId="165" fontId="5" fillId="4" borderId="5" xfId="0" applyNumberFormat="1" applyFont="1" applyFill="1" applyBorder="1" applyAlignment="1">
      <alignment/>
    </xf>
    <xf numFmtId="0" fontId="0" fillId="5" borderId="1" xfId="19" applyFont="1" applyFill="1" applyBorder="1" applyAlignment="1">
      <alignment horizontal="center" vertical="center" wrapText="1"/>
      <protection/>
    </xf>
    <xf numFmtId="0" fontId="3" fillId="5" borderId="3" xfId="19" applyFont="1" applyFill="1" applyBorder="1" applyAlignment="1">
      <alignment horizontal="center"/>
      <protection/>
    </xf>
    <xf numFmtId="0" fontId="0" fillId="3" borderId="9" xfId="19" applyFont="1" applyFill="1" applyBorder="1" applyAlignment="1">
      <alignment horizontal="center"/>
      <protection/>
    </xf>
    <xf numFmtId="0" fontId="0" fillId="0" borderId="4" xfId="19" applyFont="1" applyFill="1" applyBorder="1" applyAlignment="1">
      <alignment horizontal="center"/>
      <protection/>
    </xf>
    <xf numFmtId="0" fontId="1" fillId="2" borderId="1" xfId="19" applyFont="1" applyFill="1" applyBorder="1" applyAlignment="1">
      <alignment horizontal="center"/>
      <protection/>
    </xf>
    <xf numFmtId="0" fontId="3" fillId="5" borderId="11" xfId="19" applyFont="1" applyFill="1" applyBorder="1" applyAlignment="1">
      <alignment horizontal="center"/>
      <protection/>
    </xf>
    <xf numFmtId="0" fontId="15" fillId="4" borderId="4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 2" xfId="19"/>
    <cellStyle name="Percent" xfId="20"/>
  </cellStyles>
  <dxfs count="1">
    <dxf>
      <fill>
        <patternFill>
          <bgColor rgb="FF339966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48"/>
  <sheetViews>
    <sheetView tabSelected="1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3" max="3" width="13.57421875" style="0" customWidth="1"/>
    <col min="6" max="6" width="12.00390625" style="0" customWidth="1"/>
    <col min="7" max="7" width="11.7109375" style="0" customWidth="1"/>
    <col min="8" max="8" width="16.57421875" style="0" customWidth="1"/>
    <col min="9" max="9" width="15.00390625" style="0" customWidth="1"/>
    <col min="10" max="10" width="19.00390625" style="0" customWidth="1"/>
    <col min="11" max="11" width="13.7109375" style="0" customWidth="1"/>
    <col min="12" max="12" width="12.8515625" style="0" customWidth="1"/>
    <col min="13" max="13" width="9.57421875" style="0" customWidth="1"/>
    <col min="14" max="14" width="12.7109375" style="0" customWidth="1"/>
    <col min="16" max="16" width="15.421875" style="0" customWidth="1"/>
    <col min="17" max="17" width="15.7109375" style="0" customWidth="1"/>
    <col min="18" max="18" width="14.57421875" style="0" customWidth="1"/>
    <col min="19" max="19" width="9.7109375" style="0" bestFit="1" customWidth="1"/>
    <col min="20" max="20" width="13.140625" style="0" customWidth="1"/>
    <col min="21" max="21" width="11.28125" style="0" customWidth="1"/>
    <col min="22" max="22" width="13.421875" style="0" customWidth="1"/>
    <col min="23" max="23" width="12.8515625" style="0" customWidth="1"/>
  </cols>
  <sheetData>
    <row r="2" spans="1:6" ht="15.75">
      <c r="A2" s="1" t="s">
        <v>0</v>
      </c>
      <c r="F2" s="366" t="s">
        <v>0</v>
      </c>
    </row>
    <row r="4" ht="12.75">
      <c r="A4" t="s">
        <v>1</v>
      </c>
    </row>
    <row r="5" spans="1:12" ht="40.5" customHeight="1">
      <c r="A5" s="2" t="s">
        <v>2</v>
      </c>
      <c r="B5" s="3" t="s">
        <v>3</v>
      </c>
      <c r="C5" s="3" t="s">
        <v>4</v>
      </c>
      <c r="D5" s="3" t="s">
        <v>5</v>
      </c>
      <c r="E5" s="4" t="s">
        <v>6</v>
      </c>
      <c r="F5" s="2" t="s">
        <v>7</v>
      </c>
      <c r="G5" s="168" t="s">
        <v>8</v>
      </c>
      <c r="H5" s="168" t="s">
        <v>9</v>
      </c>
      <c r="I5" s="2" t="s">
        <v>10</v>
      </c>
      <c r="J5" s="2" t="s">
        <v>11</v>
      </c>
      <c r="K5" s="2" t="s">
        <v>14</v>
      </c>
      <c r="L5" s="2" t="s">
        <v>15</v>
      </c>
    </row>
    <row r="6" spans="1:12" ht="12.75">
      <c r="A6" s="5">
        <v>1</v>
      </c>
      <c r="B6" s="5">
        <v>2</v>
      </c>
      <c r="C6" s="5">
        <v>3</v>
      </c>
      <c r="D6" s="5">
        <v>4</v>
      </c>
      <c r="E6" s="6">
        <v>5</v>
      </c>
      <c r="F6" s="5">
        <v>6</v>
      </c>
      <c r="G6" s="10">
        <v>7</v>
      </c>
      <c r="H6" s="10">
        <v>8</v>
      </c>
      <c r="I6" s="5"/>
      <c r="J6" s="5" t="s">
        <v>12</v>
      </c>
      <c r="K6" s="5">
        <v>10</v>
      </c>
      <c r="L6" s="5">
        <v>11</v>
      </c>
    </row>
    <row r="7" spans="1:12" ht="12.75">
      <c r="A7" s="7"/>
      <c r="B7" s="8"/>
      <c r="C7" s="8"/>
      <c r="D7" s="8"/>
      <c r="E7" s="9"/>
      <c r="F7" s="7"/>
      <c r="G7" s="11"/>
      <c r="H7" s="11"/>
      <c r="I7" s="11"/>
      <c r="J7" s="11" t="s">
        <v>13</v>
      </c>
      <c r="K7" s="7"/>
      <c r="L7" s="7"/>
    </row>
    <row r="8" spans="1:12" ht="12.75">
      <c r="A8" s="111" t="s">
        <v>16</v>
      </c>
      <c r="B8" s="264">
        <v>1</v>
      </c>
      <c r="C8" s="264" t="s">
        <v>27</v>
      </c>
      <c r="D8" s="264">
        <v>3</v>
      </c>
      <c r="E8" s="122" t="s">
        <v>129</v>
      </c>
      <c r="F8" s="265" t="s">
        <v>23</v>
      </c>
      <c r="G8" s="129">
        <v>39.26</v>
      </c>
      <c r="H8" s="125">
        <v>6.4561116665993135</v>
      </c>
      <c r="I8" s="126">
        <v>2.28</v>
      </c>
      <c r="J8" s="126">
        <v>45.71611166659931</v>
      </c>
      <c r="K8" s="266">
        <v>73999</v>
      </c>
      <c r="L8" s="130" t="s">
        <v>20</v>
      </c>
    </row>
    <row r="9" spans="1:12" ht="12.75">
      <c r="A9" s="111" t="s">
        <v>16</v>
      </c>
      <c r="B9" s="112">
        <v>1</v>
      </c>
      <c r="C9" s="112" t="s">
        <v>17</v>
      </c>
      <c r="D9" s="112">
        <v>2</v>
      </c>
      <c r="E9" s="113" t="s">
        <v>18</v>
      </c>
      <c r="F9" s="111" t="s">
        <v>19</v>
      </c>
      <c r="G9" s="114">
        <v>60.19</v>
      </c>
      <c r="H9" s="115">
        <v>10.31</v>
      </c>
      <c r="I9" s="116">
        <v>5.26</v>
      </c>
      <c r="J9" s="115">
        <v>70.5</v>
      </c>
      <c r="K9" s="170">
        <v>83000</v>
      </c>
      <c r="L9" s="112" t="s">
        <v>20</v>
      </c>
    </row>
    <row r="10" spans="1:12" ht="12.75">
      <c r="A10" s="117" t="s">
        <v>16</v>
      </c>
      <c r="B10" s="118">
        <v>1</v>
      </c>
      <c r="C10" s="118" t="s">
        <v>17</v>
      </c>
      <c r="D10" s="118">
        <v>4</v>
      </c>
      <c r="E10" s="119" t="s">
        <v>108</v>
      </c>
      <c r="F10" s="123" t="s">
        <v>19</v>
      </c>
      <c r="G10" s="124">
        <v>60.73</v>
      </c>
      <c r="H10" s="125">
        <v>10.818853522114386</v>
      </c>
      <c r="I10" s="126">
        <v>6.02</v>
      </c>
      <c r="J10" s="127">
        <v>71.54885352211438</v>
      </c>
      <c r="K10" s="170">
        <v>89436.06690264298</v>
      </c>
      <c r="L10" s="130" t="s">
        <v>20</v>
      </c>
    </row>
    <row r="11" spans="1:12" ht="12.75">
      <c r="A11" s="117" t="s">
        <v>16</v>
      </c>
      <c r="B11" s="118">
        <v>1</v>
      </c>
      <c r="C11" s="118" t="s">
        <v>17</v>
      </c>
      <c r="D11" s="118">
        <v>5</v>
      </c>
      <c r="E11" s="119" t="s">
        <v>138</v>
      </c>
      <c r="F11" s="123" t="s">
        <v>19</v>
      </c>
      <c r="G11" s="124">
        <v>63.61</v>
      </c>
      <c r="H11" s="125">
        <v>11.87</v>
      </c>
      <c r="I11" s="126">
        <v>4.07</v>
      </c>
      <c r="J11" s="127">
        <v>75.48</v>
      </c>
      <c r="K11" s="170">
        <v>95859.6</v>
      </c>
      <c r="L11" s="130" t="s">
        <v>20</v>
      </c>
    </row>
    <row r="12" spans="1:12" ht="12.75">
      <c r="A12" s="120" t="s">
        <v>16</v>
      </c>
      <c r="B12" s="121">
        <v>2</v>
      </c>
      <c r="C12" s="121" t="s">
        <v>17</v>
      </c>
      <c r="D12" s="121">
        <v>2</v>
      </c>
      <c r="E12" s="122" t="s">
        <v>115</v>
      </c>
      <c r="F12" s="120" t="s">
        <v>19</v>
      </c>
      <c r="G12" s="129">
        <v>61.77</v>
      </c>
      <c r="H12" s="125">
        <v>10.78385379720585</v>
      </c>
      <c r="I12" s="126">
        <v>3.67</v>
      </c>
      <c r="J12" s="128">
        <v>72.55385379720585</v>
      </c>
      <c r="K12" s="170">
        <v>90692.31724650731</v>
      </c>
      <c r="L12" s="130" t="s">
        <v>20</v>
      </c>
    </row>
    <row r="13" spans="1:12" ht="12.75">
      <c r="A13" s="120" t="s">
        <v>16</v>
      </c>
      <c r="B13" s="121">
        <v>2</v>
      </c>
      <c r="C13" s="121" t="s">
        <v>17</v>
      </c>
      <c r="D13" s="121">
        <v>3</v>
      </c>
      <c r="E13" s="122" t="s">
        <v>127</v>
      </c>
      <c r="F13" s="120" t="s">
        <v>19</v>
      </c>
      <c r="G13" s="171">
        <v>65.34</v>
      </c>
      <c r="H13" s="172">
        <v>10.9683561447017</v>
      </c>
      <c r="I13" s="173">
        <v>6.49</v>
      </c>
      <c r="J13" s="174">
        <v>76.3083561447017</v>
      </c>
      <c r="K13" s="170">
        <v>95385.44518087713</v>
      </c>
      <c r="L13" s="130" t="s">
        <v>20</v>
      </c>
    </row>
    <row r="14" spans="1:13" ht="12.75">
      <c r="A14" s="367" t="s">
        <v>139</v>
      </c>
      <c r="B14" s="368">
        <v>2</v>
      </c>
      <c r="C14" s="368" t="s">
        <v>17</v>
      </c>
      <c r="D14" s="368">
        <v>3</v>
      </c>
      <c r="E14" s="369" t="s">
        <v>109</v>
      </c>
      <c r="F14" s="367" t="s">
        <v>23</v>
      </c>
      <c r="G14" s="370">
        <v>37.7</v>
      </c>
      <c r="H14" s="371">
        <v>6.715992118741166</v>
      </c>
      <c r="I14" s="372">
        <v>3.34</v>
      </c>
      <c r="J14" s="373">
        <v>44.41599211874117</v>
      </c>
      <c r="K14" s="374">
        <v>47000</v>
      </c>
      <c r="L14" s="368" t="s">
        <v>20</v>
      </c>
      <c r="M14" s="91"/>
    </row>
    <row r="15" spans="1:12" ht="12.75">
      <c r="A15" s="120" t="s">
        <v>16</v>
      </c>
      <c r="B15" s="121">
        <v>2</v>
      </c>
      <c r="C15" s="121" t="s">
        <v>17</v>
      </c>
      <c r="D15" s="121">
        <v>4</v>
      </c>
      <c r="E15" s="122" t="s">
        <v>110</v>
      </c>
      <c r="F15" s="120" t="s">
        <v>23</v>
      </c>
      <c r="G15" s="177">
        <v>37.16</v>
      </c>
      <c r="H15" s="93">
        <v>6.234151376360564</v>
      </c>
      <c r="I15" s="43">
        <v>2.42</v>
      </c>
      <c r="J15" s="44">
        <v>43.39415137636056</v>
      </c>
      <c r="K15" s="178">
        <v>50000</v>
      </c>
      <c r="L15" s="94" t="s">
        <v>20</v>
      </c>
    </row>
    <row r="16" spans="1:13" ht="12.75">
      <c r="A16" s="137" t="s">
        <v>16</v>
      </c>
      <c r="B16" s="138">
        <v>3</v>
      </c>
      <c r="C16" s="138" t="s">
        <v>27</v>
      </c>
      <c r="D16" s="138">
        <v>3</v>
      </c>
      <c r="E16" s="139" t="s">
        <v>140</v>
      </c>
      <c r="F16" s="137" t="s">
        <v>19</v>
      </c>
      <c r="G16" s="140">
        <v>60.76</v>
      </c>
      <c r="H16" s="141">
        <v>10.823827412987484</v>
      </c>
      <c r="I16" s="142">
        <v>3.58</v>
      </c>
      <c r="J16" s="142">
        <v>71.58382741298749</v>
      </c>
      <c r="K16" s="261">
        <v>77000</v>
      </c>
      <c r="L16" s="388" t="s">
        <v>20</v>
      </c>
      <c r="M16" s="91"/>
    </row>
    <row r="17" spans="1:12" ht="12.75">
      <c r="A17" s="131" t="s">
        <v>16</v>
      </c>
      <c r="B17" s="132">
        <v>4</v>
      </c>
      <c r="C17" s="132" t="s">
        <v>17</v>
      </c>
      <c r="D17" s="132">
        <v>2</v>
      </c>
      <c r="E17" s="133" t="s">
        <v>18</v>
      </c>
      <c r="F17" s="131" t="s">
        <v>19</v>
      </c>
      <c r="G17" s="129">
        <v>64.07</v>
      </c>
      <c r="H17" s="125">
        <v>11.18</v>
      </c>
      <c r="I17" s="126">
        <v>5.02</v>
      </c>
      <c r="J17" s="125">
        <v>75.25</v>
      </c>
      <c r="K17" s="170">
        <v>97825</v>
      </c>
      <c r="L17" s="132" t="s">
        <v>20</v>
      </c>
    </row>
    <row r="18" spans="1:12" ht="12.75">
      <c r="A18" s="131" t="s">
        <v>16</v>
      </c>
      <c r="B18" s="132">
        <v>5</v>
      </c>
      <c r="C18" s="132" t="s">
        <v>27</v>
      </c>
      <c r="D18" s="132">
        <v>2</v>
      </c>
      <c r="E18" s="133" t="s">
        <v>128</v>
      </c>
      <c r="F18" s="131" t="s">
        <v>19</v>
      </c>
      <c r="G18" s="129">
        <v>64.93</v>
      </c>
      <c r="H18" s="125">
        <v>11.117032491444403</v>
      </c>
      <c r="I18" s="126">
        <v>3.38</v>
      </c>
      <c r="J18" s="125">
        <v>76.04703249144441</v>
      </c>
      <c r="K18" s="170">
        <v>83651.73574058885</v>
      </c>
      <c r="L18" s="132" t="s">
        <v>20</v>
      </c>
    </row>
    <row r="19" spans="1:12" ht="12.75">
      <c r="A19" s="143" t="s">
        <v>16</v>
      </c>
      <c r="B19" s="144">
        <v>5</v>
      </c>
      <c r="C19" s="144" t="s">
        <v>27</v>
      </c>
      <c r="D19" s="144">
        <v>2</v>
      </c>
      <c r="E19" s="176" t="s">
        <v>141</v>
      </c>
      <c r="F19" s="143" t="s">
        <v>19</v>
      </c>
      <c r="G19" s="268">
        <v>60.36</v>
      </c>
      <c r="H19" s="269">
        <v>10.537195100740083</v>
      </c>
      <c r="I19" s="45">
        <v>3.86</v>
      </c>
      <c r="J19" s="43">
        <v>70.89719510074008</v>
      </c>
      <c r="K19" s="170">
        <v>92166.3536309621</v>
      </c>
      <c r="L19" s="144" t="s">
        <v>20</v>
      </c>
    </row>
    <row r="20" spans="1:12" ht="12.75">
      <c r="A20" s="131" t="s">
        <v>16</v>
      </c>
      <c r="B20" s="132">
        <v>5</v>
      </c>
      <c r="C20" s="132" t="s">
        <v>27</v>
      </c>
      <c r="D20" s="132">
        <v>4</v>
      </c>
      <c r="E20" s="133" t="s">
        <v>24</v>
      </c>
      <c r="F20" s="131" t="s">
        <v>19</v>
      </c>
      <c r="G20" s="129">
        <v>63.25</v>
      </c>
      <c r="H20" s="125">
        <v>10.406634753009948</v>
      </c>
      <c r="I20" s="126">
        <v>6.25</v>
      </c>
      <c r="J20" s="125">
        <v>73.65663475300995</v>
      </c>
      <c r="K20" s="170">
        <v>90000</v>
      </c>
      <c r="L20" s="132" t="s">
        <v>20</v>
      </c>
    </row>
    <row r="21" spans="1:13" ht="12.75">
      <c r="A21" s="137" t="s">
        <v>16</v>
      </c>
      <c r="B21" s="138">
        <v>5</v>
      </c>
      <c r="C21" s="138" t="s">
        <v>27</v>
      </c>
      <c r="D21" s="138">
        <v>4</v>
      </c>
      <c r="E21" s="139" t="s">
        <v>116</v>
      </c>
      <c r="F21" s="137" t="s">
        <v>112</v>
      </c>
      <c r="G21" s="140">
        <v>110.1</v>
      </c>
      <c r="H21" s="141">
        <v>18.2</v>
      </c>
      <c r="I21" s="142">
        <v>3.38</v>
      </c>
      <c r="J21" s="141">
        <v>128.3</v>
      </c>
      <c r="K21" s="261">
        <v>179000</v>
      </c>
      <c r="L21" s="138" t="s">
        <v>20</v>
      </c>
      <c r="M21" s="91"/>
    </row>
    <row r="22" spans="1:12" ht="12.75">
      <c r="A22" s="131" t="s">
        <v>16</v>
      </c>
      <c r="B22" s="132">
        <v>5</v>
      </c>
      <c r="C22" s="132" t="s">
        <v>27</v>
      </c>
      <c r="D22" s="132">
        <v>4</v>
      </c>
      <c r="E22" s="133" t="s">
        <v>117</v>
      </c>
      <c r="F22" s="131" t="s">
        <v>23</v>
      </c>
      <c r="G22" s="129">
        <v>37.63</v>
      </c>
      <c r="H22" s="125">
        <v>6.191324628974073</v>
      </c>
      <c r="I22" s="126">
        <v>2.89</v>
      </c>
      <c r="J22" s="125">
        <v>43.821324628974075</v>
      </c>
      <c r="K22" s="170">
        <v>51900</v>
      </c>
      <c r="L22" s="132" t="s">
        <v>20</v>
      </c>
    </row>
    <row r="23" spans="1:12" ht="12.75">
      <c r="A23" s="131" t="s">
        <v>16</v>
      </c>
      <c r="B23" s="132">
        <v>5</v>
      </c>
      <c r="C23" s="132" t="s">
        <v>17</v>
      </c>
      <c r="D23" s="132">
        <v>3</v>
      </c>
      <c r="E23" s="133" t="s">
        <v>129</v>
      </c>
      <c r="F23" s="143" t="s">
        <v>19</v>
      </c>
      <c r="G23" s="129">
        <v>58.88</v>
      </c>
      <c r="H23" s="125">
        <v>10.48851263335057</v>
      </c>
      <c r="I23" s="126">
        <v>2.62</v>
      </c>
      <c r="J23" s="126">
        <v>69.36851263335058</v>
      </c>
      <c r="K23" s="266">
        <v>77900</v>
      </c>
      <c r="L23" s="112" t="s">
        <v>20</v>
      </c>
    </row>
    <row r="24" spans="1:12" ht="12.75">
      <c r="A24" s="134" t="s">
        <v>16</v>
      </c>
      <c r="B24" s="135">
        <v>5</v>
      </c>
      <c r="C24" s="135" t="s">
        <v>21</v>
      </c>
      <c r="D24" s="135">
        <v>2</v>
      </c>
      <c r="E24" s="136" t="s">
        <v>22</v>
      </c>
      <c r="F24" s="134" t="s">
        <v>19</v>
      </c>
      <c r="G24" s="129">
        <v>55.57</v>
      </c>
      <c r="H24" s="125">
        <v>9.514323692503087</v>
      </c>
      <c r="I24" s="126">
        <v>2.72</v>
      </c>
      <c r="J24" s="126">
        <v>65.08432369250309</v>
      </c>
      <c r="K24" s="266">
        <v>79900</v>
      </c>
      <c r="L24" s="126" t="s">
        <v>20</v>
      </c>
    </row>
    <row r="25" spans="1:12" ht="12.75">
      <c r="A25" s="179" t="s">
        <v>16</v>
      </c>
      <c r="B25" s="180">
        <v>5</v>
      </c>
      <c r="C25" s="180" t="s">
        <v>130</v>
      </c>
      <c r="D25" s="180">
        <v>3</v>
      </c>
      <c r="E25" s="181" t="s">
        <v>24</v>
      </c>
      <c r="F25" s="179" t="s">
        <v>34</v>
      </c>
      <c r="G25" s="183">
        <v>80.16</v>
      </c>
      <c r="H25" s="184">
        <v>14.278953530986499</v>
      </c>
      <c r="I25" s="185">
        <v>5.39</v>
      </c>
      <c r="J25" s="126">
        <v>94.4389535309865</v>
      </c>
      <c r="K25" s="170">
        <v>133000</v>
      </c>
      <c r="L25" s="112" t="s">
        <v>20</v>
      </c>
    </row>
    <row r="26" spans="1:12" ht="12.75">
      <c r="A26" s="179" t="s">
        <v>16</v>
      </c>
      <c r="B26" s="180">
        <v>6</v>
      </c>
      <c r="C26" s="180" t="s">
        <v>17</v>
      </c>
      <c r="D26" s="180">
        <v>2</v>
      </c>
      <c r="E26" s="181" t="s">
        <v>22</v>
      </c>
      <c r="F26" s="179" t="s">
        <v>23</v>
      </c>
      <c r="G26" s="187">
        <v>42.95</v>
      </c>
      <c r="H26" s="186">
        <v>7.35</v>
      </c>
      <c r="I26" s="187">
        <v>2.8</v>
      </c>
      <c r="J26" s="182">
        <v>50.3</v>
      </c>
      <c r="K26" s="170">
        <v>60360</v>
      </c>
      <c r="L26" s="188" t="s">
        <v>20</v>
      </c>
    </row>
    <row r="27" spans="1:12" ht="12.75">
      <c r="A27" s="134" t="s">
        <v>16</v>
      </c>
      <c r="B27" s="135">
        <v>6</v>
      </c>
      <c r="C27" s="135" t="s">
        <v>17</v>
      </c>
      <c r="D27" s="135">
        <v>3</v>
      </c>
      <c r="E27" s="136" t="s">
        <v>111</v>
      </c>
      <c r="F27" s="134" t="s">
        <v>19</v>
      </c>
      <c r="G27" s="114">
        <v>59.25</v>
      </c>
      <c r="H27" s="115">
        <v>9.742124274565684</v>
      </c>
      <c r="I27" s="116">
        <v>2.85</v>
      </c>
      <c r="J27" s="116">
        <v>68.99212427456568</v>
      </c>
      <c r="K27" s="170">
        <v>86240.15534320711</v>
      </c>
      <c r="L27" s="112" t="s">
        <v>20</v>
      </c>
    </row>
    <row r="29" ht="12.75">
      <c r="A29" s="263"/>
    </row>
    <row r="31" spans="1:12" ht="12.75">
      <c r="A31" s="15" t="s">
        <v>131</v>
      </c>
      <c r="B31" s="16"/>
      <c r="C31" s="17"/>
      <c r="D31" s="16"/>
      <c r="E31" s="18"/>
      <c r="F31" s="16"/>
      <c r="G31" s="16"/>
      <c r="H31" s="18"/>
      <c r="I31" s="16"/>
      <c r="J31" s="30"/>
      <c r="K31" s="30"/>
      <c r="L31" s="34"/>
    </row>
    <row r="32" spans="1:12" ht="56.25" customHeight="1">
      <c r="A32" s="2" t="s">
        <v>25</v>
      </c>
      <c r="B32" s="3" t="s">
        <v>3</v>
      </c>
      <c r="C32" s="3" t="s">
        <v>4</v>
      </c>
      <c r="D32" s="3" t="s">
        <v>5</v>
      </c>
      <c r="E32" s="4" t="s">
        <v>6</v>
      </c>
      <c r="F32" s="2" t="s">
        <v>7</v>
      </c>
      <c r="G32" s="2" t="s">
        <v>8</v>
      </c>
      <c r="H32" s="26" t="s">
        <v>9</v>
      </c>
      <c r="I32" s="27" t="s">
        <v>28</v>
      </c>
      <c r="J32" s="2" t="s">
        <v>29</v>
      </c>
      <c r="K32" s="31" t="s">
        <v>31</v>
      </c>
      <c r="L32" s="35" t="s">
        <v>33</v>
      </c>
    </row>
    <row r="33" spans="1:12" ht="12.75">
      <c r="A33" s="5">
        <v>1</v>
      </c>
      <c r="B33" s="5">
        <v>2</v>
      </c>
      <c r="C33" s="5">
        <v>3</v>
      </c>
      <c r="D33" s="5">
        <v>4</v>
      </c>
      <c r="E33" s="19">
        <v>5</v>
      </c>
      <c r="F33" s="5">
        <v>6</v>
      </c>
      <c r="G33" s="5">
        <v>7</v>
      </c>
      <c r="H33" s="19">
        <v>8</v>
      </c>
      <c r="I33" s="92"/>
      <c r="J33" s="5" t="s">
        <v>30</v>
      </c>
      <c r="K33" s="32" t="s">
        <v>32</v>
      </c>
      <c r="L33" s="36"/>
    </row>
    <row r="34" spans="1:12" ht="12.75">
      <c r="A34" s="20"/>
      <c r="B34" s="21"/>
      <c r="C34" s="21"/>
      <c r="D34" s="21"/>
      <c r="E34" s="22"/>
      <c r="F34" s="20"/>
      <c r="G34" s="28"/>
      <c r="H34" s="28"/>
      <c r="I34" s="28"/>
      <c r="J34" s="28" t="s">
        <v>13</v>
      </c>
      <c r="K34" s="20"/>
      <c r="L34" s="37"/>
    </row>
    <row r="35" spans="1:12" ht="12.75">
      <c r="A35" s="23" t="s">
        <v>26</v>
      </c>
      <c r="B35" s="24">
        <v>1</v>
      </c>
      <c r="C35" s="24" t="s">
        <v>27</v>
      </c>
      <c r="D35" s="24">
        <v>1</v>
      </c>
      <c r="E35" s="25">
        <v>1</v>
      </c>
      <c r="F35" s="23" t="s">
        <v>23</v>
      </c>
      <c r="G35" s="29">
        <v>47.5</v>
      </c>
      <c r="H35" s="29">
        <v>7.642012850883131</v>
      </c>
      <c r="I35" s="29">
        <v>5.6</v>
      </c>
      <c r="J35" s="29">
        <v>55.142012850883134</v>
      </c>
      <c r="K35" s="33">
        <v>8.3</v>
      </c>
      <c r="L35" s="38">
        <v>68927.51606360392</v>
      </c>
    </row>
    <row r="36" spans="1:12" ht="12.75">
      <c r="A36" s="39" t="s">
        <v>132</v>
      </c>
      <c r="B36" s="40">
        <v>1</v>
      </c>
      <c r="C36" s="40" t="s">
        <v>27</v>
      </c>
      <c r="D36" s="118">
        <v>1</v>
      </c>
      <c r="E36" s="189">
        <v>4</v>
      </c>
      <c r="F36" s="198" t="s">
        <v>34</v>
      </c>
      <c r="G36" s="126">
        <v>120.6</v>
      </c>
      <c r="H36" s="126">
        <v>19.40266841718959</v>
      </c>
      <c r="I36" s="126">
        <v>25.1</v>
      </c>
      <c r="J36" s="202">
        <v>140.0026684171896</v>
      </c>
      <c r="K36" s="127"/>
      <c r="L36" s="207">
        <v>166000</v>
      </c>
    </row>
    <row r="37" spans="1:12" ht="12.75">
      <c r="A37" s="39" t="s">
        <v>132</v>
      </c>
      <c r="B37" s="40">
        <v>1</v>
      </c>
      <c r="C37" s="40" t="s">
        <v>27</v>
      </c>
      <c r="D37" s="118">
        <v>1</v>
      </c>
      <c r="E37" s="189">
        <v>5</v>
      </c>
      <c r="F37" s="198" t="s">
        <v>23</v>
      </c>
      <c r="G37" s="126">
        <v>42</v>
      </c>
      <c r="H37" s="126">
        <v>6.757148204991402</v>
      </c>
      <c r="I37" s="126">
        <v>6.6</v>
      </c>
      <c r="J37" s="202">
        <v>48.7571482049914</v>
      </c>
      <c r="K37" s="127"/>
      <c r="L37" s="207">
        <v>58508.57784598968</v>
      </c>
    </row>
    <row r="38" spans="1:12" ht="12.75">
      <c r="A38" s="39" t="s">
        <v>132</v>
      </c>
      <c r="B38" s="40">
        <v>1</v>
      </c>
      <c r="C38" s="40" t="s">
        <v>27</v>
      </c>
      <c r="D38" s="118">
        <v>1</v>
      </c>
      <c r="E38" s="189">
        <v>6</v>
      </c>
      <c r="F38" s="198" t="s">
        <v>19</v>
      </c>
      <c r="G38" s="126">
        <v>63.4</v>
      </c>
      <c r="H38" s="126">
        <v>11.642374094540184</v>
      </c>
      <c r="I38" s="126">
        <v>3.75</v>
      </c>
      <c r="J38" s="202">
        <v>75.04237409454018</v>
      </c>
      <c r="K38" s="127"/>
      <c r="L38" s="207">
        <v>90050.84891344821</v>
      </c>
    </row>
    <row r="39" spans="1:12" ht="12.75">
      <c r="A39" s="192" t="s">
        <v>26</v>
      </c>
      <c r="B39" s="193">
        <v>1</v>
      </c>
      <c r="C39" s="193" t="s">
        <v>133</v>
      </c>
      <c r="D39" s="193">
        <v>3</v>
      </c>
      <c r="E39" s="194">
        <v>12</v>
      </c>
      <c r="F39" s="199" t="s">
        <v>19</v>
      </c>
      <c r="G39" s="200">
        <v>64</v>
      </c>
      <c r="H39" s="200">
        <v>12.23</v>
      </c>
      <c r="I39" s="200">
        <v>3.75</v>
      </c>
      <c r="J39" s="200">
        <v>76.23</v>
      </c>
      <c r="K39" s="204"/>
      <c r="L39" s="208">
        <v>89000</v>
      </c>
    </row>
    <row r="40" spans="1:12" ht="12.75">
      <c r="A40" s="270" t="s">
        <v>139</v>
      </c>
      <c r="B40" s="271">
        <v>1</v>
      </c>
      <c r="C40" s="271" t="s">
        <v>27</v>
      </c>
      <c r="D40" s="271">
        <v>4</v>
      </c>
      <c r="E40" s="272">
        <v>19</v>
      </c>
      <c r="F40" s="273" t="s">
        <v>112</v>
      </c>
      <c r="G40" s="267">
        <v>156.3</v>
      </c>
      <c r="H40" s="267">
        <v>29.87344898596799</v>
      </c>
      <c r="I40" s="267">
        <v>16.23</v>
      </c>
      <c r="J40" s="267">
        <v>186.173448985968</v>
      </c>
      <c r="K40" s="274"/>
      <c r="L40" s="275">
        <v>208000</v>
      </c>
    </row>
    <row r="41" spans="1:12" ht="12.75">
      <c r="A41" s="39" t="s">
        <v>132</v>
      </c>
      <c r="B41" s="40">
        <v>1</v>
      </c>
      <c r="C41" s="40" t="s">
        <v>17</v>
      </c>
      <c r="D41" s="40">
        <v>1</v>
      </c>
      <c r="E41" s="41">
        <v>2</v>
      </c>
      <c r="F41" s="42" t="s">
        <v>19</v>
      </c>
      <c r="G41" s="182">
        <v>70.6</v>
      </c>
      <c r="H41" s="182">
        <v>11.822054337654052</v>
      </c>
      <c r="I41" s="182">
        <v>16.1</v>
      </c>
      <c r="J41" s="182">
        <v>82.42205433765405</v>
      </c>
      <c r="K41" s="169"/>
      <c r="L41" s="146">
        <v>103027.56792206755</v>
      </c>
    </row>
    <row r="42" spans="1:12" ht="12.75">
      <c r="A42" s="190" t="s">
        <v>131</v>
      </c>
      <c r="B42" s="191">
        <v>1</v>
      </c>
      <c r="C42" s="175" t="s">
        <v>17</v>
      </c>
      <c r="D42" s="191">
        <v>1</v>
      </c>
      <c r="E42" s="97">
        <v>6</v>
      </c>
      <c r="F42" s="95" t="s">
        <v>23</v>
      </c>
      <c r="G42" s="29">
        <v>47.5</v>
      </c>
      <c r="H42" s="29">
        <v>7.642012850883131</v>
      </c>
      <c r="I42" s="29">
        <v>5.6</v>
      </c>
      <c r="J42" s="14">
        <v>55.142012850883134</v>
      </c>
      <c r="K42" s="205"/>
      <c r="L42" s="38">
        <v>66170.41542105976</v>
      </c>
    </row>
    <row r="43" spans="1:12" ht="12.75">
      <c r="A43" s="190" t="s">
        <v>26</v>
      </c>
      <c r="B43" s="191">
        <v>1</v>
      </c>
      <c r="C43" s="175" t="s">
        <v>17</v>
      </c>
      <c r="D43" s="191">
        <v>2</v>
      </c>
      <c r="E43" s="97">
        <v>8</v>
      </c>
      <c r="F43" s="95" t="s">
        <v>19</v>
      </c>
      <c r="G43" s="29">
        <v>69.4</v>
      </c>
      <c r="H43" s="29">
        <v>12.744176059323168</v>
      </c>
      <c r="I43" s="29">
        <v>9.6</v>
      </c>
      <c r="J43" s="14">
        <v>82.14417605932317</v>
      </c>
      <c r="K43" s="205"/>
      <c r="L43" s="38">
        <v>98573.0112711878</v>
      </c>
    </row>
    <row r="44" spans="1:12" ht="12.75">
      <c r="A44" s="39" t="s">
        <v>26</v>
      </c>
      <c r="B44" s="40">
        <v>1</v>
      </c>
      <c r="C44" s="40" t="s">
        <v>17</v>
      </c>
      <c r="D44" s="40">
        <v>4</v>
      </c>
      <c r="E44" s="41">
        <v>20</v>
      </c>
      <c r="F44" s="42" t="s">
        <v>34</v>
      </c>
      <c r="G44" s="43">
        <v>119.46</v>
      </c>
      <c r="H44" s="43">
        <v>22.83225985837323</v>
      </c>
      <c r="I44" s="43">
        <v>9.6</v>
      </c>
      <c r="J44" s="43">
        <v>142.29225985837323</v>
      </c>
      <c r="K44" s="44"/>
      <c r="L44" s="146">
        <v>177865.32482296653</v>
      </c>
    </row>
    <row r="45" spans="1:12" ht="12.75">
      <c r="A45" s="39" t="s">
        <v>26</v>
      </c>
      <c r="B45" s="40">
        <v>1</v>
      </c>
      <c r="C45" s="40" t="s">
        <v>17</v>
      </c>
      <c r="D45" s="40">
        <v>4</v>
      </c>
      <c r="E45" s="41">
        <v>21</v>
      </c>
      <c r="F45" s="42" t="s">
        <v>34</v>
      </c>
      <c r="G45" s="201">
        <v>119.46</v>
      </c>
      <c r="H45" s="201">
        <v>23.27995122814526</v>
      </c>
      <c r="I45" s="201">
        <v>9.6</v>
      </c>
      <c r="J45" s="43">
        <v>142.73995122814526</v>
      </c>
      <c r="K45" s="44"/>
      <c r="L45" s="146">
        <v>178424.93903518157</v>
      </c>
    </row>
    <row r="46" spans="1:12" ht="12.75">
      <c r="A46" s="195" t="s">
        <v>26</v>
      </c>
      <c r="B46" s="196">
        <v>2</v>
      </c>
      <c r="C46" s="196" t="s">
        <v>27</v>
      </c>
      <c r="D46" s="196">
        <v>1</v>
      </c>
      <c r="E46" s="197">
        <v>1</v>
      </c>
      <c r="F46" s="195" t="s">
        <v>23</v>
      </c>
      <c r="G46" s="13">
        <v>36.9</v>
      </c>
      <c r="H46" s="13">
        <v>5.9366373515281605</v>
      </c>
      <c r="I46" s="13">
        <v>6.2</v>
      </c>
      <c r="J46" s="203">
        <v>42.83663735152816</v>
      </c>
      <c r="K46" s="206">
        <v>599.7129229213942</v>
      </c>
      <c r="L46" s="146">
        <v>53545.7966894102</v>
      </c>
    </row>
    <row r="47" spans="1:12" ht="12.75">
      <c r="A47" s="42" t="s">
        <v>26</v>
      </c>
      <c r="B47" s="94">
        <v>2</v>
      </c>
      <c r="C47" s="94" t="s">
        <v>27</v>
      </c>
      <c r="D47" s="94">
        <v>4</v>
      </c>
      <c r="E47" s="41">
        <v>19</v>
      </c>
      <c r="F47" s="42" t="s">
        <v>23</v>
      </c>
      <c r="G47" s="43">
        <v>35.7</v>
      </c>
      <c r="H47" s="43">
        <v>6.421931451877957</v>
      </c>
      <c r="I47" s="43">
        <v>4.8</v>
      </c>
      <c r="J47" s="43">
        <v>42.12193145187796</v>
      </c>
      <c r="K47" s="44"/>
      <c r="L47" s="146">
        <v>63182.89717781694</v>
      </c>
    </row>
    <row r="48" spans="1:12" ht="12.75">
      <c r="A48" s="42" t="s">
        <v>26</v>
      </c>
      <c r="B48" s="94">
        <v>2</v>
      </c>
      <c r="C48" s="94" t="s">
        <v>27</v>
      </c>
      <c r="D48" s="94">
        <v>4</v>
      </c>
      <c r="E48" s="41">
        <v>21</v>
      </c>
      <c r="F48" s="42" t="s">
        <v>34</v>
      </c>
      <c r="G48" s="43">
        <v>120.2</v>
      </c>
      <c r="H48" s="43">
        <v>23.424159866256993</v>
      </c>
      <c r="I48" s="43">
        <v>9.6</v>
      </c>
      <c r="J48" s="43">
        <v>143.624159866257</v>
      </c>
      <c r="K48" s="44"/>
      <c r="L48" s="146">
        <v>157986.5758528827</v>
      </c>
    </row>
    <row r="49" spans="1:12" ht="12.75">
      <c r="A49" s="95" t="s">
        <v>26</v>
      </c>
      <c r="B49" s="96">
        <v>2</v>
      </c>
      <c r="C49" s="96" t="s">
        <v>17</v>
      </c>
      <c r="D49" s="96">
        <v>1</v>
      </c>
      <c r="E49" s="97">
        <v>3</v>
      </c>
      <c r="F49" s="95" t="s">
        <v>23</v>
      </c>
      <c r="G49" s="29">
        <v>39.8</v>
      </c>
      <c r="H49" s="29">
        <v>6.795235143367447</v>
      </c>
      <c r="I49" s="29">
        <v>4.3</v>
      </c>
      <c r="J49" s="98">
        <v>46.59523514336745</v>
      </c>
      <c r="K49" s="99"/>
      <c r="L49" s="38">
        <v>58244.04392920931</v>
      </c>
    </row>
    <row r="50" spans="1:12" ht="12.75">
      <c r="A50" s="209" t="s">
        <v>26</v>
      </c>
      <c r="B50" s="210">
        <v>2</v>
      </c>
      <c r="C50" s="210" t="s">
        <v>17</v>
      </c>
      <c r="D50" s="210">
        <v>4</v>
      </c>
      <c r="E50" s="211">
        <v>22</v>
      </c>
      <c r="F50" s="209" t="s">
        <v>34</v>
      </c>
      <c r="G50" s="173">
        <v>120.2</v>
      </c>
      <c r="H50" s="173" t="s">
        <v>134</v>
      </c>
      <c r="I50" s="173">
        <v>9.6</v>
      </c>
      <c r="J50" s="173">
        <v>143.62</v>
      </c>
      <c r="K50" s="174"/>
      <c r="L50" s="146">
        <v>179525</v>
      </c>
    </row>
    <row r="51" spans="1:12" ht="12.75">
      <c r="A51" s="23" t="s">
        <v>26</v>
      </c>
      <c r="B51" s="24">
        <v>3</v>
      </c>
      <c r="C51" s="24" t="s">
        <v>27</v>
      </c>
      <c r="D51" s="24">
        <v>1</v>
      </c>
      <c r="E51" s="25">
        <v>2</v>
      </c>
      <c r="F51" s="23" t="s">
        <v>34</v>
      </c>
      <c r="G51" s="29">
        <v>130.08</v>
      </c>
      <c r="H51" s="29">
        <v>22.6896368661774</v>
      </c>
      <c r="I51" s="45">
        <v>38.7</v>
      </c>
      <c r="J51" s="29">
        <v>152.76963686617742</v>
      </c>
      <c r="K51" s="33"/>
      <c r="L51" s="38">
        <v>190962.0460827218</v>
      </c>
    </row>
    <row r="52" spans="1:12" ht="12.75">
      <c r="A52" s="143" t="s">
        <v>26</v>
      </c>
      <c r="B52" s="144">
        <v>3</v>
      </c>
      <c r="C52" s="144" t="s">
        <v>27</v>
      </c>
      <c r="D52" s="144">
        <v>1</v>
      </c>
      <c r="E52" s="145">
        <v>1</v>
      </c>
      <c r="F52" s="212" t="s">
        <v>23</v>
      </c>
      <c r="G52" s="201">
        <v>42.9</v>
      </c>
      <c r="H52" s="201">
        <v>7.189525247870316</v>
      </c>
      <c r="I52" s="201">
        <v>7.7</v>
      </c>
      <c r="J52" s="201">
        <v>50.08952524787031</v>
      </c>
      <c r="K52" s="213"/>
      <c r="L52" s="214">
        <v>57602.95403505086</v>
      </c>
    </row>
    <row r="53" spans="1:12" ht="12.75">
      <c r="A53" s="143" t="s">
        <v>26</v>
      </c>
      <c r="B53" s="144">
        <v>3</v>
      </c>
      <c r="C53" s="144" t="s">
        <v>27</v>
      </c>
      <c r="D53" s="144">
        <v>1</v>
      </c>
      <c r="E53" s="145">
        <v>5</v>
      </c>
      <c r="F53" s="143" t="s">
        <v>23</v>
      </c>
      <c r="G53" s="43">
        <v>47.5</v>
      </c>
      <c r="H53" s="43">
        <v>8.285345565370745</v>
      </c>
      <c r="I53" s="43">
        <v>5.6</v>
      </c>
      <c r="J53" s="43">
        <v>55.78534556537075</v>
      </c>
      <c r="K53" s="93">
        <v>10.6</v>
      </c>
      <c r="L53" s="146">
        <v>69731.68195671344</v>
      </c>
    </row>
    <row r="54" spans="1:12" ht="12.75">
      <c r="A54" s="147" t="s">
        <v>26</v>
      </c>
      <c r="B54" s="148">
        <v>3</v>
      </c>
      <c r="C54" s="148" t="s">
        <v>17</v>
      </c>
      <c r="D54" s="148">
        <v>1</v>
      </c>
      <c r="E54" s="149">
        <v>5</v>
      </c>
      <c r="F54" s="150" t="s">
        <v>19</v>
      </c>
      <c r="G54" s="126">
        <v>70.5</v>
      </c>
      <c r="H54" s="126">
        <v>11.814954078668002</v>
      </c>
      <c r="I54" s="126">
        <v>16</v>
      </c>
      <c r="J54" s="151">
        <v>82.314954078668</v>
      </c>
      <c r="K54" s="152"/>
      <c r="L54" s="146">
        <v>99000</v>
      </c>
    </row>
    <row r="55" spans="1:12" ht="12.75">
      <c r="A55" s="15" t="s">
        <v>35</v>
      </c>
      <c r="B55" s="16"/>
      <c r="C55" s="17"/>
      <c r="D55" s="16"/>
      <c r="E55" s="18"/>
      <c r="F55" s="16"/>
      <c r="G55" s="18"/>
      <c r="H55" s="16"/>
      <c r="I55" s="30"/>
      <c r="J55" s="34"/>
      <c r="K55" s="16"/>
      <c r="L55" s="219"/>
    </row>
    <row r="56" spans="1:12" ht="12.75">
      <c r="A56" s="46" t="s">
        <v>37</v>
      </c>
      <c r="B56" s="47">
        <v>1</v>
      </c>
      <c r="C56" s="47" t="s">
        <v>17</v>
      </c>
      <c r="D56" s="47">
        <v>3</v>
      </c>
      <c r="E56" s="48">
        <v>5</v>
      </c>
      <c r="F56" s="215" t="s">
        <v>34</v>
      </c>
      <c r="G56" s="279">
        <v>78.9</v>
      </c>
      <c r="H56" s="206">
        <v>9.511536623877168</v>
      </c>
      <c r="I56" s="280">
        <v>8.56</v>
      </c>
      <c r="J56" s="206">
        <v>88.41153662387717</v>
      </c>
      <c r="K56" s="285"/>
      <c r="L56" s="207">
        <v>156000</v>
      </c>
    </row>
    <row r="57" spans="1:12" ht="12.75">
      <c r="A57" s="276" t="s">
        <v>139</v>
      </c>
      <c r="B57" s="277">
        <v>3</v>
      </c>
      <c r="C57" s="277" t="s">
        <v>27</v>
      </c>
      <c r="D57" s="277">
        <v>4</v>
      </c>
      <c r="E57" s="278">
        <v>6</v>
      </c>
      <c r="F57" s="281" t="s">
        <v>19</v>
      </c>
      <c r="G57" s="282">
        <v>75.4</v>
      </c>
      <c r="H57" s="283">
        <v>8.07</v>
      </c>
      <c r="I57" s="284">
        <v>9.67</v>
      </c>
      <c r="J57" s="283">
        <v>83.47</v>
      </c>
      <c r="K57" s="286"/>
      <c r="L57" s="275">
        <v>99000</v>
      </c>
    </row>
    <row r="58" spans="1:12" ht="12.75">
      <c r="A58" s="46" t="s">
        <v>36</v>
      </c>
      <c r="B58" s="47">
        <v>3</v>
      </c>
      <c r="C58" s="47" t="s">
        <v>17</v>
      </c>
      <c r="D58" s="47">
        <v>3</v>
      </c>
      <c r="E58" s="48">
        <v>4</v>
      </c>
      <c r="F58" s="215" t="s">
        <v>34</v>
      </c>
      <c r="G58" s="216">
        <v>78.9</v>
      </c>
      <c r="H58" s="125">
        <v>9.328622458033374</v>
      </c>
      <c r="I58" s="217">
        <v>8.98</v>
      </c>
      <c r="J58" s="218">
        <v>88.22862245803339</v>
      </c>
      <c r="K58" s="50"/>
      <c r="L58" s="220">
        <v>136000</v>
      </c>
    </row>
    <row r="59" spans="1:13" ht="12.75">
      <c r="A59" s="106" t="s">
        <v>36</v>
      </c>
      <c r="B59" s="107">
        <v>3</v>
      </c>
      <c r="C59" s="107" t="s">
        <v>17</v>
      </c>
      <c r="D59" s="107">
        <v>3</v>
      </c>
      <c r="E59" s="89">
        <v>5</v>
      </c>
      <c r="F59" s="380" t="s">
        <v>34</v>
      </c>
      <c r="G59" s="90">
        <v>78.9</v>
      </c>
      <c r="H59" s="108">
        <v>9.51</v>
      </c>
      <c r="I59" s="108">
        <v>8.98</v>
      </c>
      <c r="J59" s="381">
        <v>88.41</v>
      </c>
      <c r="K59" s="109"/>
      <c r="L59" s="381">
        <v>121000</v>
      </c>
      <c r="M59" s="91"/>
    </row>
    <row r="60" spans="1:12" ht="12.75">
      <c r="A60" s="100" t="s">
        <v>113</v>
      </c>
      <c r="B60" s="100"/>
      <c r="C60" s="100"/>
      <c r="D60" s="100"/>
      <c r="E60" s="101"/>
      <c r="F60" s="100"/>
      <c r="G60" s="102"/>
      <c r="H60" s="101"/>
      <c r="I60" s="102"/>
      <c r="J60" s="102"/>
      <c r="K60" s="100"/>
      <c r="L60" s="103"/>
    </row>
    <row r="61" spans="1:12" ht="12.75">
      <c r="A61" s="46" t="s">
        <v>114</v>
      </c>
      <c r="B61" s="47"/>
      <c r="C61" s="47"/>
      <c r="D61" s="47">
        <v>2</v>
      </c>
      <c r="E61" s="48">
        <v>11</v>
      </c>
      <c r="F61" s="12" t="s">
        <v>112</v>
      </c>
      <c r="G61" s="49">
        <v>117.39</v>
      </c>
      <c r="H61" s="49">
        <v>25.59</v>
      </c>
      <c r="I61" s="51"/>
      <c r="J61" s="51">
        <v>142.98</v>
      </c>
      <c r="K61" s="51"/>
      <c r="L61" s="51">
        <v>339000</v>
      </c>
    </row>
    <row r="65" spans="1:11" ht="12.75">
      <c r="A65" s="52" t="s">
        <v>38</v>
      </c>
      <c r="B65" s="53"/>
      <c r="C65" s="54"/>
      <c r="D65" s="53"/>
      <c r="E65" s="55"/>
      <c r="F65" s="105"/>
      <c r="G65" s="53"/>
      <c r="H65" s="53"/>
      <c r="I65" s="55"/>
      <c r="J65" s="56"/>
      <c r="K65" s="56"/>
    </row>
    <row r="66" spans="1:11" ht="37.5">
      <c r="A66" s="57" t="s">
        <v>2</v>
      </c>
      <c r="B66" s="58" t="s">
        <v>3</v>
      </c>
      <c r="C66" s="58" t="s">
        <v>4</v>
      </c>
      <c r="D66" s="58" t="s">
        <v>5</v>
      </c>
      <c r="E66" s="59" t="s">
        <v>6</v>
      </c>
      <c r="F66" s="57" t="s">
        <v>7</v>
      </c>
      <c r="G66" s="57" t="s">
        <v>8</v>
      </c>
      <c r="H66" s="60" t="s">
        <v>9</v>
      </c>
      <c r="I66" s="57" t="s">
        <v>11</v>
      </c>
      <c r="J66" s="382" t="s">
        <v>152</v>
      </c>
      <c r="K66" s="57" t="s">
        <v>39</v>
      </c>
    </row>
    <row r="67" spans="1:11" ht="12.75">
      <c r="A67" s="61">
        <v>1</v>
      </c>
      <c r="B67" s="61">
        <v>2</v>
      </c>
      <c r="C67" s="61">
        <v>3</v>
      </c>
      <c r="D67" s="61">
        <v>4</v>
      </c>
      <c r="E67" s="62">
        <v>5</v>
      </c>
      <c r="F67" s="61">
        <v>6</v>
      </c>
      <c r="G67" s="61">
        <v>7</v>
      </c>
      <c r="H67" s="62">
        <v>8</v>
      </c>
      <c r="I67" s="61" t="s">
        <v>30</v>
      </c>
      <c r="J67" s="383" t="s">
        <v>153</v>
      </c>
      <c r="K67" s="61">
        <v>11</v>
      </c>
    </row>
    <row r="68" spans="1:11" ht="12.75">
      <c r="A68" s="289" t="s">
        <v>142</v>
      </c>
      <c r="B68" s="290">
        <v>2</v>
      </c>
      <c r="C68" s="290" t="s">
        <v>17</v>
      </c>
      <c r="D68" s="290">
        <v>-1</v>
      </c>
      <c r="E68" s="290" t="s">
        <v>41</v>
      </c>
      <c r="F68" s="291" t="s">
        <v>23</v>
      </c>
      <c r="G68" s="292">
        <v>30.93</v>
      </c>
      <c r="H68" s="293">
        <v>13.33150272620272</v>
      </c>
      <c r="I68" s="292">
        <v>44.26150272620272</v>
      </c>
      <c r="J68" s="290">
        <v>1100</v>
      </c>
      <c r="K68" s="294">
        <v>51900</v>
      </c>
    </row>
    <row r="69" spans="1:11" ht="12.75">
      <c r="A69" s="63" t="s">
        <v>40</v>
      </c>
      <c r="B69" s="64">
        <v>2</v>
      </c>
      <c r="C69" s="64" t="s">
        <v>17</v>
      </c>
      <c r="D69" s="64">
        <v>-1</v>
      </c>
      <c r="E69" s="64" t="s">
        <v>42</v>
      </c>
      <c r="F69" s="65" t="s">
        <v>23</v>
      </c>
      <c r="G69" s="69">
        <v>30.93</v>
      </c>
      <c r="H69" s="70">
        <v>12.306002516494816</v>
      </c>
      <c r="I69" s="69">
        <v>43.236002516494814</v>
      </c>
      <c r="J69" s="64">
        <v>1100</v>
      </c>
      <c r="K69" s="68">
        <f aca="true" t="shared" si="0" ref="K69:K109">I69*1300</f>
        <v>56206.803271443256</v>
      </c>
    </row>
    <row r="70" spans="1:11" ht="12.75">
      <c r="A70" s="63" t="s">
        <v>40</v>
      </c>
      <c r="B70" s="64">
        <v>2</v>
      </c>
      <c r="C70" s="64" t="s">
        <v>27</v>
      </c>
      <c r="D70" s="64">
        <v>-1</v>
      </c>
      <c r="E70" s="64" t="s">
        <v>43</v>
      </c>
      <c r="F70" s="65" t="s">
        <v>23</v>
      </c>
      <c r="G70" s="69">
        <v>35.4</v>
      </c>
      <c r="H70" s="70">
        <v>14.084464567860216</v>
      </c>
      <c r="I70" s="69">
        <v>49.484464567860215</v>
      </c>
      <c r="J70" s="64">
        <v>1100</v>
      </c>
      <c r="K70" s="68">
        <f t="shared" si="0"/>
        <v>64329.803938218276</v>
      </c>
    </row>
    <row r="71" spans="1:11" ht="12.75">
      <c r="A71" s="63" t="s">
        <v>40</v>
      </c>
      <c r="B71" s="64">
        <v>2</v>
      </c>
      <c r="C71" s="64" t="s">
        <v>27</v>
      </c>
      <c r="D71" s="64">
        <v>-1</v>
      </c>
      <c r="E71" s="64" t="s">
        <v>44</v>
      </c>
      <c r="F71" s="65" t="s">
        <v>23</v>
      </c>
      <c r="G71" s="76">
        <v>35.4</v>
      </c>
      <c r="H71" s="77">
        <v>14.084464567860216</v>
      </c>
      <c r="I71" s="76">
        <v>49.484464567860215</v>
      </c>
      <c r="J71" s="64">
        <v>1100</v>
      </c>
      <c r="K71" s="68">
        <f t="shared" si="0"/>
        <v>64329.803938218276</v>
      </c>
    </row>
    <row r="72" spans="1:11" ht="12.75">
      <c r="A72" s="63" t="s">
        <v>40</v>
      </c>
      <c r="B72" s="64">
        <v>2</v>
      </c>
      <c r="C72" s="64" t="s">
        <v>27</v>
      </c>
      <c r="D72" s="64">
        <v>-1</v>
      </c>
      <c r="E72" s="64" t="s">
        <v>118</v>
      </c>
      <c r="F72" s="65" t="s">
        <v>23</v>
      </c>
      <c r="G72" s="153">
        <v>35.4</v>
      </c>
      <c r="H72" s="153">
        <v>14.084464567860216</v>
      </c>
      <c r="I72" s="153">
        <v>49.484464567860215</v>
      </c>
      <c r="J72" s="384"/>
      <c r="K72" s="68">
        <f t="shared" si="0"/>
        <v>64329.803938218276</v>
      </c>
    </row>
    <row r="73" spans="1:11" ht="12.75">
      <c r="A73" s="63" t="s">
        <v>40</v>
      </c>
      <c r="B73" s="64">
        <v>2</v>
      </c>
      <c r="C73" s="64" t="s">
        <v>27</v>
      </c>
      <c r="D73" s="64">
        <v>-1</v>
      </c>
      <c r="E73" s="64" t="s">
        <v>119</v>
      </c>
      <c r="F73" s="65" t="s">
        <v>23</v>
      </c>
      <c r="G73" s="154">
        <v>43.7</v>
      </c>
      <c r="H73" s="154">
        <v>17.386754282923487</v>
      </c>
      <c r="I73" s="154">
        <v>61.08675428292349</v>
      </c>
      <c r="J73" s="384"/>
      <c r="K73" s="68">
        <f t="shared" si="0"/>
        <v>79412.78056780054</v>
      </c>
    </row>
    <row r="74" spans="1:11" ht="12.75">
      <c r="A74" s="63" t="s">
        <v>40</v>
      </c>
      <c r="B74" s="64">
        <v>2</v>
      </c>
      <c r="C74" s="64" t="s">
        <v>27</v>
      </c>
      <c r="D74" s="64">
        <v>-1</v>
      </c>
      <c r="E74" s="64" t="s">
        <v>120</v>
      </c>
      <c r="F74" s="65" t="s">
        <v>23</v>
      </c>
      <c r="G74" s="153">
        <v>35.4</v>
      </c>
      <c r="H74" s="153">
        <v>15.258169948515233</v>
      </c>
      <c r="I74" s="153">
        <v>50.65816994851523</v>
      </c>
      <c r="J74" s="384"/>
      <c r="K74" s="68">
        <f t="shared" si="0"/>
        <v>65855.6209330698</v>
      </c>
    </row>
    <row r="75" spans="1:11" ht="12.75">
      <c r="A75" s="63" t="s">
        <v>40</v>
      </c>
      <c r="B75" s="64">
        <v>2</v>
      </c>
      <c r="C75" s="64" t="s">
        <v>17</v>
      </c>
      <c r="D75" s="64">
        <v>0</v>
      </c>
      <c r="E75" s="64" t="s">
        <v>45</v>
      </c>
      <c r="F75" s="65" t="s">
        <v>23</v>
      </c>
      <c r="G75" s="66">
        <v>42.91</v>
      </c>
      <c r="H75" s="67">
        <v>20.26595488236304</v>
      </c>
      <c r="I75" s="66">
        <v>63.17595488236304</v>
      </c>
      <c r="J75" s="64">
        <v>1100</v>
      </c>
      <c r="K75" s="68">
        <f t="shared" si="0"/>
        <v>82128.74134707195</v>
      </c>
    </row>
    <row r="76" spans="1:11" ht="12.75">
      <c r="A76" s="63" t="s">
        <v>40</v>
      </c>
      <c r="B76" s="64">
        <v>2</v>
      </c>
      <c r="C76" s="64" t="s">
        <v>17</v>
      </c>
      <c r="D76" s="64">
        <v>0</v>
      </c>
      <c r="E76" s="64" t="s">
        <v>46</v>
      </c>
      <c r="F76" s="65" t="s">
        <v>23</v>
      </c>
      <c r="G76" s="69">
        <v>35.1</v>
      </c>
      <c r="H76" s="70">
        <v>16.577371623652827</v>
      </c>
      <c r="I76" s="69">
        <v>51.67737162365283</v>
      </c>
      <c r="J76" s="64">
        <v>1100</v>
      </c>
      <c r="K76" s="68">
        <f t="shared" si="0"/>
        <v>67180.58311074867</v>
      </c>
    </row>
    <row r="77" spans="1:11" ht="12.75">
      <c r="A77" s="63" t="s">
        <v>40</v>
      </c>
      <c r="B77" s="64">
        <v>2</v>
      </c>
      <c r="C77" s="64" t="s">
        <v>17</v>
      </c>
      <c r="D77" s="64">
        <v>0</v>
      </c>
      <c r="E77" s="64" t="s">
        <v>47</v>
      </c>
      <c r="F77" s="65" t="s">
        <v>23</v>
      </c>
      <c r="G77" s="69">
        <v>30.93</v>
      </c>
      <c r="H77" s="70">
        <v>14.315764735988322</v>
      </c>
      <c r="I77" s="69">
        <v>45.245764735988324</v>
      </c>
      <c r="J77" s="64">
        <v>1100</v>
      </c>
      <c r="K77" s="68">
        <f t="shared" si="0"/>
        <v>58819.49415678482</v>
      </c>
    </row>
    <row r="78" spans="1:11" ht="12.75">
      <c r="A78" s="63" t="s">
        <v>40</v>
      </c>
      <c r="B78" s="64">
        <v>2</v>
      </c>
      <c r="C78" s="64" t="s">
        <v>17</v>
      </c>
      <c r="D78" s="64">
        <v>0</v>
      </c>
      <c r="E78" s="64" t="s">
        <v>48</v>
      </c>
      <c r="F78" s="65" t="s">
        <v>23</v>
      </c>
      <c r="G78" s="69">
        <v>30.93</v>
      </c>
      <c r="H78" s="70">
        <v>14.315764735988322</v>
      </c>
      <c r="I78" s="69">
        <v>45.245764735988324</v>
      </c>
      <c r="J78" s="64">
        <v>1100</v>
      </c>
      <c r="K78" s="68">
        <f t="shared" si="0"/>
        <v>58819.49415678482</v>
      </c>
    </row>
    <row r="79" spans="1:11" ht="12.75">
      <c r="A79" s="63" t="s">
        <v>40</v>
      </c>
      <c r="B79" s="64">
        <v>2</v>
      </c>
      <c r="C79" s="64" t="s">
        <v>17</v>
      </c>
      <c r="D79" s="64">
        <v>0</v>
      </c>
      <c r="E79" s="64" t="s">
        <v>49</v>
      </c>
      <c r="F79" s="65" t="s">
        <v>23</v>
      </c>
      <c r="G79" s="69">
        <v>30.5</v>
      </c>
      <c r="H79" s="70">
        <v>14.116741818546522</v>
      </c>
      <c r="I79" s="69">
        <v>44.61674181854652</v>
      </c>
      <c r="J79" s="64">
        <v>1100</v>
      </c>
      <c r="K79" s="68">
        <f t="shared" si="0"/>
        <v>58001.76436411048</v>
      </c>
    </row>
    <row r="80" spans="1:11" ht="12.75">
      <c r="A80" s="63" t="s">
        <v>40</v>
      </c>
      <c r="B80" s="64">
        <v>2</v>
      </c>
      <c r="C80" s="64" t="s">
        <v>17</v>
      </c>
      <c r="D80" s="64">
        <v>0</v>
      </c>
      <c r="E80" s="64" t="s">
        <v>50</v>
      </c>
      <c r="F80" s="65" t="s">
        <v>23</v>
      </c>
      <c r="G80" s="69">
        <v>30.93</v>
      </c>
      <c r="H80" s="70">
        <v>13.214552063989222</v>
      </c>
      <c r="I80" s="69">
        <v>44.144552063989224</v>
      </c>
      <c r="J80" s="64">
        <v>1100</v>
      </c>
      <c r="K80" s="68">
        <f t="shared" si="0"/>
        <v>57387.91768318599</v>
      </c>
    </row>
    <row r="81" spans="1:11" ht="12.75">
      <c r="A81" s="63" t="s">
        <v>40</v>
      </c>
      <c r="B81" s="64">
        <v>2</v>
      </c>
      <c r="C81" s="64" t="s">
        <v>17</v>
      </c>
      <c r="D81" s="64">
        <v>0</v>
      </c>
      <c r="E81" s="64" t="s">
        <v>51</v>
      </c>
      <c r="F81" s="65" t="s">
        <v>23</v>
      </c>
      <c r="G81" s="69">
        <v>30.93</v>
      </c>
      <c r="H81" s="70">
        <v>13.214552063989222</v>
      </c>
      <c r="I81" s="69">
        <v>44.144552063989224</v>
      </c>
      <c r="J81" s="64">
        <v>1100</v>
      </c>
      <c r="K81" s="68">
        <f t="shared" si="0"/>
        <v>57387.91768318599</v>
      </c>
    </row>
    <row r="82" spans="1:11" ht="12.75">
      <c r="A82" s="63" t="s">
        <v>40</v>
      </c>
      <c r="B82" s="64">
        <v>2</v>
      </c>
      <c r="C82" s="64" t="s">
        <v>17</v>
      </c>
      <c r="D82" s="64">
        <v>0</v>
      </c>
      <c r="E82" s="64" t="s">
        <v>52</v>
      </c>
      <c r="F82" s="65" t="s">
        <v>23</v>
      </c>
      <c r="G82" s="69">
        <v>30.93</v>
      </c>
      <c r="H82" s="70">
        <v>13.214552063989222</v>
      </c>
      <c r="I82" s="69">
        <v>44.144552063989224</v>
      </c>
      <c r="J82" s="64">
        <v>1100</v>
      </c>
      <c r="K82" s="68">
        <f t="shared" si="0"/>
        <v>57387.91768318599</v>
      </c>
    </row>
    <row r="83" spans="1:11" ht="12.75">
      <c r="A83" s="63" t="s">
        <v>40</v>
      </c>
      <c r="B83" s="64">
        <v>2</v>
      </c>
      <c r="C83" s="64" t="s">
        <v>17</v>
      </c>
      <c r="D83" s="64">
        <v>0</v>
      </c>
      <c r="E83" s="64" t="s">
        <v>53</v>
      </c>
      <c r="F83" s="65" t="s">
        <v>23</v>
      </c>
      <c r="G83" s="76">
        <v>42.91</v>
      </c>
      <c r="H83" s="77">
        <v>18.707035276027415</v>
      </c>
      <c r="I83" s="69">
        <v>61.61703527602741</v>
      </c>
      <c r="J83" s="64">
        <v>1100</v>
      </c>
      <c r="K83" s="68">
        <f t="shared" si="0"/>
        <v>80102.14585883563</v>
      </c>
    </row>
    <row r="84" spans="1:11" ht="12.75">
      <c r="A84" s="155" t="s">
        <v>40</v>
      </c>
      <c r="B84" s="156">
        <v>2</v>
      </c>
      <c r="C84" s="156" t="s">
        <v>17</v>
      </c>
      <c r="D84" s="156">
        <v>0</v>
      </c>
      <c r="E84" s="156" t="s">
        <v>121</v>
      </c>
      <c r="F84" s="157" t="s">
        <v>23</v>
      </c>
      <c r="G84" s="158">
        <v>38.2</v>
      </c>
      <c r="H84" s="158">
        <v>16.65366458970514</v>
      </c>
      <c r="I84" s="159">
        <f>G84+H84</f>
        <v>54.85366458970515</v>
      </c>
      <c r="J84" s="156"/>
      <c r="K84" s="68">
        <f t="shared" si="0"/>
        <v>71309.7639666167</v>
      </c>
    </row>
    <row r="85" spans="1:11" ht="12.75">
      <c r="A85" s="155" t="s">
        <v>40</v>
      </c>
      <c r="B85" s="156">
        <v>2</v>
      </c>
      <c r="C85" s="156" t="s">
        <v>17</v>
      </c>
      <c r="D85" s="156">
        <v>0</v>
      </c>
      <c r="E85" s="156" t="s">
        <v>122</v>
      </c>
      <c r="F85" s="157" t="s">
        <v>23</v>
      </c>
      <c r="G85" s="158">
        <v>48.2</v>
      </c>
      <c r="H85" s="158">
        <v>21.451038955042318</v>
      </c>
      <c r="I85" s="159">
        <f>G85+H85</f>
        <v>69.65103895504232</v>
      </c>
      <c r="J85" s="156"/>
      <c r="K85" s="68">
        <f t="shared" si="0"/>
        <v>90546.35064155502</v>
      </c>
    </row>
    <row r="86" spans="1:11" ht="12.75">
      <c r="A86" s="155" t="s">
        <v>40</v>
      </c>
      <c r="B86" s="156">
        <v>2</v>
      </c>
      <c r="C86" s="156" t="s">
        <v>17</v>
      </c>
      <c r="D86" s="156">
        <v>0</v>
      </c>
      <c r="E86" s="156" t="s">
        <v>123</v>
      </c>
      <c r="F86" s="157" t="s">
        <v>23</v>
      </c>
      <c r="G86" s="158">
        <v>48.2</v>
      </c>
      <c r="H86" s="158">
        <v>22.764367870657157</v>
      </c>
      <c r="I86" s="159">
        <f>G86+H86</f>
        <v>70.96436787065716</v>
      </c>
      <c r="J86" s="156"/>
      <c r="K86" s="68">
        <f t="shared" si="0"/>
        <v>92253.6782318543</v>
      </c>
    </row>
    <row r="87" spans="1:11" ht="12.75">
      <c r="A87" s="155" t="s">
        <v>40</v>
      </c>
      <c r="B87" s="156">
        <v>2</v>
      </c>
      <c r="C87" s="156" t="s">
        <v>17</v>
      </c>
      <c r="D87" s="156">
        <v>0</v>
      </c>
      <c r="E87" s="156" t="s">
        <v>124</v>
      </c>
      <c r="F87" s="157" t="s">
        <v>23</v>
      </c>
      <c r="G87" s="158">
        <v>38.2</v>
      </c>
      <c r="H87" s="158">
        <v>18.04146997218057</v>
      </c>
      <c r="I87" s="159">
        <f>G87+H87</f>
        <v>56.24146997218057</v>
      </c>
      <c r="J87" s="156"/>
      <c r="K87" s="68">
        <f t="shared" si="0"/>
        <v>73113.91096383474</v>
      </c>
    </row>
    <row r="88" spans="1:11" ht="12.75">
      <c r="A88" s="155" t="s">
        <v>40</v>
      </c>
      <c r="B88" s="156">
        <v>2</v>
      </c>
      <c r="C88" s="156" t="s">
        <v>17</v>
      </c>
      <c r="D88" s="156">
        <v>0</v>
      </c>
      <c r="E88" s="156" t="s">
        <v>125</v>
      </c>
      <c r="F88" s="157" t="s">
        <v>112</v>
      </c>
      <c r="G88" s="221">
        <v>172.8</v>
      </c>
      <c r="H88" s="222">
        <v>78.91</v>
      </c>
      <c r="I88" s="159">
        <v>251.71</v>
      </c>
      <c r="J88" s="156"/>
      <c r="K88" s="68">
        <v>298500</v>
      </c>
    </row>
    <row r="89" spans="1:11" ht="12.75">
      <c r="A89" s="63" t="s">
        <v>40</v>
      </c>
      <c r="B89" s="64">
        <v>2</v>
      </c>
      <c r="C89" s="64" t="s">
        <v>27</v>
      </c>
      <c r="D89" s="64">
        <v>0</v>
      </c>
      <c r="E89" s="64" t="s">
        <v>56</v>
      </c>
      <c r="F89" s="65" t="s">
        <v>23</v>
      </c>
      <c r="G89" s="66">
        <v>38.2</v>
      </c>
      <c r="H89" s="67">
        <v>18.04146997218057</v>
      </c>
      <c r="I89" s="69">
        <v>56.24146997218057</v>
      </c>
      <c r="J89" s="64">
        <v>1100</v>
      </c>
      <c r="K89" s="68">
        <f t="shared" si="0"/>
        <v>73113.91096383474</v>
      </c>
    </row>
    <row r="90" spans="1:11" ht="12.75">
      <c r="A90" s="71" t="s">
        <v>40</v>
      </c>
      <c r="B90" s="72">
        <v>2</v>
      </c>
      <c r="C90" s="72" t="s">
        <v>27</v>
      </c>
      <c r="D90" s="72">
        <v>0</v>
      </c>
      <c r="E90" s="72" t="s">
        <v>57</v>
      </c>
      <c r="F90" s="73" t="s">
        <v>23</v>
      </c>
      <c r="G90" s="74">
        <v>38.2</v>
      </c>
      <c r="H90" s="75">
        <v>18.04146997218057</v>
      </c>
      <c r="I90" s="74">
        <v>56.24146997218057</v>
      </c>
      <c r="J90" s="72">
        <v>1100</v>
      </c>
      <c r="K90" s="68">
        <f t="shared" si="0"/>
        <v>73113.91096383474</v>
      </c>
    </row>
    <row r="91" spans="1:11" ht="12.75">
      <c r="A91" s="63" t="s">
        <v>40</v>
      </c>
      <c r="B91" s="64">
        <v>2</v>
      </c>
      <c r="C91" s="64" t="s">
        <v>17</v>
      </c>
      <c r="D91" s="64">
        <v>1</v>
      </c>
      <c r="E91" s="64" t="s">
        <v>58</v>
      </c>
      <c r="F91" s="65" t="s">
        <v>23</v>
      </c>
      <c r="G91" s="69">
        <v>42.91</v>
      </c>
      <c r="H91" s="70">
        <v>20.26595488236304</v>
      </c>
      <c r="I91" s="69">
        <v>63.17595488236304</v>
      </c>
      <c r="J91" s="64">
        <v>1100</v>
      </c>
      <c r="K91" s="68">
        <f t="shared" si="0"/>
        <v>82128.74134707195</v>
      </c>
    </row>
    <row r="92" spans="1:11" ht="12.75">
      <c r="A92" s="63" t="s">
        <v>40</v>
      </c>
      <c r="B92" s="64">
        <v>2</v>
      </c>
      <c r="C92" s="64" t="s">
        <v>17</v>
      </c>
      <c r="D92" s="64">
        <v>1</v>
      </c>
      <c r="E92" s="64" t="s">
        <v>60</v>
      </c>
      <c r="F92" s="65" t="s">
        <v>23</v>
      </c>
      <c r="G92" s="69">
        <v>41.88</v>
      </c>
      <c r="H92" s="70">
        <v>19.77949639881995</v>
      </c>
      <c r="I92" s="69">
        <v>61.659496398819954</v>
      </c>
      <c r="J92" s="64">
        <v>1100</v>
      </c>
      <c r="K92" s="68">
        <f t="shared" si="0"/>
        <v>80157.34531846594</v>
      </c>
    </row>
    <row r="93" spans="1:11" ht="12.75">
      <c r="A93" s="63" t="s">
        <v>40</v>
      </c>
      <c r="B93" s="64">
        <v>2</v>
      </c>
      <c r="C93" s="64" t="s">
        <v>17</v>
      </c>
      <c r="D93" s="64">
        <v>1</v>
      </c>
      <c r="E93" s="64" t="s">
        <v>61</v>
      </c>
      <c r="F93" s="65" t="s">
        <v>23</v>
      </c>
      <c r="G93" s="69">
        <v>36.36</v>
      </c>
      <c r="H93" s="70">
        <v>17.172456758860875</v>
      </c>
      <c r="I93" s="69">
        <v>53.532456758860874</v>
      </c>
      <c r="J93" s="64">
        <v>1100</v>
      </c>
      <c r="K93" s="68">
        <f t="shared" si="0"/>
        <v>69592.19378651914</v>
      </c>
    </row>
    <row r="94" spans="1:11" ht="12.75">
      <c r="A94" s="63" t="s">
        <v>40</v>
      </c>
      <c r="B94" s="64">
        <v>2</v>
      </c>
      <c r="C94" s="64" t="s">
        <v>17</v>
      </c>
      <c r="D94" s="64">
        <v>1</v>
      </c>
      <c r="E94" s="64" t="s">
        <v>62</v>
      </c>
      <c r="F94" s="65" t="s">
        <v>23</v>
      </c>
      <c r="G94" s="69">
        <v>32.5</v>
      </c>
      <c r="H94" s="70">
        <v>15.35</v>
      </c>
      <c r="I94" s="69">
        <f>H94+G94</f>
        <v>47.85</v>
      </c>
      <c r="J94" s="64"/>
      <c r="K94" s="68">
        <f t="shared" si="0"/>
        <v>62205</v>
      </c>
    </row>
    <row r="95" spans="1:11" ht="12.75">
      <c r="A95" s="71" t="s">
        <v>40</v>
      </c>
      <c r="B95" s="72">
        <v>2</v>
      </c>
      <c r="C95" s="72" t="s">
        <v>17</v>
      </c>
      <c r="D95" s="72">
        <v>1</v>
      </c>
      <c r="E95" s="72" t="s">
        <v>64</v>
      </c>
      <c r="F95" s="73" t="s">
        <v>23</v>
      </c>
      <c r="G95" s="74">
        <v>32.5</v>
      </c>
      <c r="H95" s="75">
        <v>14.168693695429765</v>
      </c>
      <c r="I95" s="74">
        <v>46.668693695429766</v>
      </c>
      <c r="J95" s="72">
        <v>1100</v>
      </c>
      <c r="K95" s="68">
        <f t="shared" si="0"/>
        <v>60669.3018040587</v>
      </c>
    </row>
    <row r="96" spans="1:11" ht="12.75">
      <c r="A96" s="63" t="s">
        <v>40</v>
      </c>
      <c r="B96" s="64">
        <v>2</v>
      </c>
      <c r="C96" s="64" t="s">
        <v>17</v>
      </c>
      <c r="D96" s="64">
        <v>2</v>
      </c>
      <c r="E96" s="64" t="s">
        <v>71</v>
      </c>
      <c r="F96" s="65" t="s">
        <v>23</v>
      </c>
      <c r="G96" s="69">
        <v>41.88</v>
      </c>
      <c r="H96" s="70">
        <v>19.77949639881995</v>
      </c>
      <c r="I96" s="69">
        <v>61.659496398819954</v>
      </c>
      <c r="J96" s="64">
        <v>1100</v>
      </c>
      <c r="K96" s="68">
        <f t="shared" si="0"/>
        <v>80157.34531846594</v>
      </c>
    </row>
    <row r="97" spans="1:11" ht="12.75">
      <c r="A97" s="63" t="s">
        <v>40</v>
      </c>
      <c r="B97" s="64">
        <v>2</v>
      </c>
      <c r="C97" s="64" t="s">
        <v>17</v>
      </c>
      <c r="D97" s="64">
        <v>2</v>
      </c>
      <c r="E97" s="64" t="s">
        <v>72</v>
      </c>
      <c r="F97" s="65" t="s">
        <v>23</v>
      </c>
      <c r="G97" s="69">
        <v>39.33</v>
      </c>
      <c r="H97" s="70">
        <v>18.57515743470842</v>
      </c>
      <c r="I97" s="69">
        <v>57.905157434708414</v>
      </c>
      <c r="J97" s="64">
        <v>1100</v>
      </c>
      <c r="K97" s="68">
        <f t="shared" si="0"/>
        <v>75276.70466512094</v>
      </c>
    </row>
    <row r="98" spans="1:11" ht="12.75">
      <c r="A98" s="63" t="s">
        <v>40</v>
      </c>
      <c r="B98" s="64">
        <v>2</v>
      </c>
      <c r="C98" s="64" t="s">
        <v>17</v>
      </c>
      <c r="D98" s="64">
        <v>2</v>
      </c>
      <c r="E98" s="64" t="s">
        <v>73</v>
      </c>
      <c r="F98" s="65" t="s">
        <v>23</v>
      </c>
      <c r="G98" s="69">
        <v>41.88</v>
      </c>
      <c r="H98" s="70">
        <v>19.77949639881995</v>
      </c>
      <c r="I98" s="69">
        <v>61.659496398819954</v>
      </c>
      <c r="J98" s="64">
        <v>1100</v>
      </c>
      <c r="K98" s="68">
        <f t="shared" si="0"/>
        <v>80157.34531846594</v>
      </c>
    </row>
    <row r="99" spans="1:11" ht="12.75">
      <c r="A99" s="63" t="s">
        <v>40</v>
      </c>
      <c r="B99" s="64">
        <v>2</v>
      </c>
      <c r="C99" s="64" t="s">
        <v>17</v>
      </c>
      <c r="D99" s="64">
        <v>2</v>
      </c>
      <c r="E99" s="64" t="s">
        <v>74</v>
      </c>
      <c r="F99" s="65" t="s">
        <v>23</v>
      </c>
      <c r="G99" s="69">
        <v>55.17</v>
      </c>
      <c r="H99" s="70">
        <v>26.05622770589534</v>
      </c>
      <c r="I99" s="69">
        <v>81.22622770589534</v>
      </c>
      <c r="J99" s="64">
        <v>1100</v>
      </c>
      <c r="K99" s="68">
        <f t="shared" si="0"/>
        <v>105594.09601766395</v>
      </c>
    </row>
    <row r="100" spans="1:11" ht="12.75">
      <c r="A100" s="71" t="s">
        <v>40</v>
      </c>
      <c r="B100" s="72">
        <v>2</v>
      </c>
      <c r="C100" s="72" t="s">
        <v>17</v>
      </c>
      <c r="D100" s="72">
        <v>2</v>
      </c>
      <c r="E100" s="72" t="s">
        <v>75</v>
      </c>
      <c r="F100" s="73" t="s">
        <v>23</v>
      </c>
      <c r="G100" s="74">
        <v>55.17</v>
      </c>
      <c r="H100" s="75">
        <v>24.051902497749538</v>
      </c>
      <c r="I100" s="74">
        <v>79.22190249774954</v>
      </c>
      <c r="J100" s="72">
        <v>1100</v>
      </c>
      <c r="K100" s="68">
        <f t="shared" si="0"/>
        <v>102988.4732470744</v>
      </c>
    </row>
    <row r="101" spans="1:11" ht="12.75">
      <c r="A101" s="71" t="s">
        <v>40</v>
      </c>
      <c r="B101" s="72">
        <v>2</v>
      </c>
      <c r="C101" s="72" t="s">
        <v>17</v>
      </c>
      <c r="D101" s="72">
        <v>2</v>
      </c>
      <c r="E101" s="72" t="s">
        <v>76</v>
      </c>
      <c r="F101" s="73" t="s">
        <v>23</v>
      </c>
      <c r="G101" s="74">
        <v>41.88</v>
      </c>
      <c r="H101" s="75">
        <v>18.257996675833798</v>
      </c>
      <c r="I101" s="74">
        <v>60.137996675833804</v>
      </c>
      <c r="J101" s="72">
        <v>1100</v>
      </c>
      <c r="K101" s="68">
        <f t="shared" si="0"/>
        <v>78179.39567858394</v>
      </c>
    </row>
    <row r="102" spans="1:11" ht="12.75">
      <c r="A102" s="63" t="s">
        <v>40</v>
      </c>
      <c r="B102" s="64">
        <v>2</v>
      </c>
      <c r="C102" s="64" t="s">
        <v>17</v>
      </c>
      <c r="D102" s="64">
        <v>2</v>
      </c>
      <c r="E102" s="64" t="s">
        <v>77</v>
      </c>
      <c r="F102" s="65" t="s">
        <v>23</v>
      </c>
      <c r="G102" s="69">
        <v>39.33</v>
      </c>
      <c r="H102" s="70">
        <v>17.14629917050008</v>
      </c>
      <c r="I102" s="69">
        <v>56.47629917050008</v>
      </c>
      <c r="J102" s="64">
        <v>1100</v>
      </c>
      <c r="K102" s="68">
        <f t="shared" si="0"/>
        <v>73419.1889216501</v>
      </c>
    </row>
    <row r="103" spans="1:11" ht="12.75">
      <c r="A103" s="63" t="s">
        <v>40</v>
      </c>
      <c r="B103" s="64">
        <v>2</v>
      </c>
      <c r="C103" s="64" t="s">
        <v>17</v>
      </c>
      <c r="D103" s="64">
        <v>2</v>
      </c>
      <c r="E103" s="64" t="s">
        <v>78</v>
      </c>
      <c r="F103" s="65" t="s">
        <v>23</v>
      </c>
      <c r="G103" s="69">
        <v>41.88</v>
      </c>
      <c r="H103" s="70">
        <v>18.257996675833798</v>
      </c>
      <c r="I103" s="69">
        <v>60.137996675833804</v>
      </c>
      <c r="J103" s="64">
        <v>1100</v>
      </c>
      <c r="K103" s="68">
        <f t="shared" si="0"/>
        <v>78179.39567858394</v>
      </c>
    </row>
    <row r="104" spans="1:11" ht="12.75">
      <c r="A104" s="71" t="s">
        <v>40</v>
      </c>
      <c r="B104" s="72">
        <v>2</v>
      </c>
      <c r="C104" s="72" t="s">
        <v>17</v>
      </c>
      <c r="D104" s="72">
        <v>2</v>
      </c>
      <c r="E104" s="72" t="s">
        <v>79</v>
      </c>
      <c r="F104" s="73" t="s">
        <v>19</v>
      </c>
      <c r="G104" s="74">
        <v>73.52</v>
      </c>
      <c r="H104" s="75">
        <v>32.05176493809219</v>
      </c>
      <c r="I104" s="74">
        <v>105.57176493809219</v>
      </c>
      <c r="J104" s="72">
        <v>1100</v>
      </c>
      <c r="K104" s="68">
        <f t="shared" si="0"/>
        <v>137243.29441951984</v>
      </c>
    </row>
    <row r="105" spans="1:11" ht="12.75">
      <c r="A105" s="63" t="s">
        <v>40</v>
      </c>
      <c r="B105" s="64">
        <v>2</v>
      </c>
      <c r="C105" s="64" t="s">
        <v>27</v>
      </c>
      <c r="D105" s="64">
        <v>2</v>
      </c>
      <c r="E105" s="64" t="s">
        <v>80</v>
      </c>
      <c r="F105" s="65" t="s">
        <v>19</v>
      </c>
      <c r="G105" s="69">
        <v>71.16</v>
      </c>
      <c r="H105" s="70">
        <v>31.022899795900976</v>
      </c>
      <c r="I105" s="69">
        <v>102.18289979590097</v>
      </c>
      <c r="J105" s="64">
        <v>1100</v>
      </c>
      <c r="K105" s="68">
        <f t="shared" si="0"/>
        <v>132837.76973467125</v>
      </c>
    </row>
    <row r="106" spans="1:11" ht="12.75">
      <c r="A106" s="63" t="s">
        <v>40</v>
      </c>
      <c r="B106" s="64">
        <v>2</v>
      </c>
      <c r="C106" s="64" t="s">
        <v>27</v>
      </c>
      <c r="D106" s="64">
        <v>2</v>
      </c>
      <c r="E106" s="64" t="s">
        <v>81</v>
      </c>
      <c r="F106" s="65" t="s">
        <v>23</v>
      </c>
      <c r="G106" s="69">
        <v>36.74</v>
      </c>
      <c r="H106" s="70">
        <v>15.084124635668013</v>
      </c>
      <c r="I106" s="69">
        <v>51.824124635668014</v>
      </c>
      <c r="J106" s="64">
        <v>1100</v>
      </c>
      <c r="K106" s="68">
        <f t="shared" si="0"/>
        <v>67371.36202636841</v>
      </c>
    </row>
    <row r="107" spans="1:11" ht="12.75">
      <c r="A107" s="63" t="s">
        <v>40</v>
      </c>
      <c r="B107" s="64">
        <v>2</v>
      </c>
      <c r="C107" s="64" t="s">
        <v>27</v>
      </c>
      <c r="D107" s="64">
        <v>2</v>
      </c>
      <c r="E107" s="64" t="s">
        <v>82</v>
      </c>
      <c r="F107" s="65" t="s">
        <v>23</v>
      </c>
      <c r="G107" s="69">
        <v>36.74</v>
      </c>
      <c r="H107" s="70">
        <v>16.34113502197368</v>
      </c>
      <c r="I107" s="69">
        <v>53.08113502197368</v>
      </c>
      <c r="J107" s="64">
        <v>1100</v>
      </c>
      <c r="K107" s="68">
        <f t="shared" si="0"/>
        <v>69005.47552856579</v>
      </c>
    </row>
    <row r="108" spans="1:11" ht="12.75">
      <c r="A108" s="63" t="s">
        <v>40</v>
      </c>
      <c r="B108" s="64">
        <v>2</v>
      </c>
      <c r="C108" s="64" t="s">
        <v>17</v>
      </c>
      <c r="D108" s="64">
        <v>3</v>
      </c>
      <c r="E108" s="64" t="s">
        <v>83</v>
      </c>
      <c r="F108" s="65" t="s">
        <v>23</v>
      </c>
      <c r="G108" s="69">
        <v>41.88</v>
      </c>
      <c r="H108" s="70">
        <v>18.257996675833798</v>
      </c>
      <c r="I108" s="69">
        <v>60.137996675833804</v>
      </c>
      <c r="J108" s="64">
        <v>1100</v>
      </c>
      <c r="K108" s="68">
        <f t="shared" si="0"/>
        <v>78179.39567858394</v>
      </c>
    </row>
    <row r="109" spans="1:11" ht="12.75">
      <c r="A109" s="63" t="s">
        <v>40</v>
      </c>
      <c r="B109" s="64">
        <v>2</v>
      </c>
      <c r="C109" s="64" t="s">
        <v>17</v>
      </c>
      <c r="D109" s="64">
        <v>3</v>
      </c>
      <c r="E109" s="64" t="s">
        <v>84</v>
      </c>
      <c r="F109" s="65" t="s">
        <v>19</v>
      </c>
      <c r="G109" s="76">
        <v>73.52</v>
      </c>
      <c r="H109" s="77">
        <v>32.05176493809219</v>
      </c>
      <c r="I109" s="76">
        <v>105.57176493809219</v>
      </c>
      <c r="J109" s="385">
        <v>1100</v>
      </c>
      <c r="K109" s="223">
        <f t="shared" si="0"/>
        <v>137243.29441951984</v>
      </c>
    </row>
    <row r="110" spans="1:11" ht="12.75">
      <c r="A110" s="224" t="s">
        <v>40</v>
      </c>
      <c r="B110" s="225">
        <v>2</v>
      </c>
      <c r="C110" s="225" t="s">
        <v>27</v>
      </c>
      <c r="D110" s="225">
        <v>4</v>
      </c>
      <c r="E110" s="225" t="s">
        <v>135</v>
      </c>
      <c r="F110" s="226" t="s">
        <v>23</v>
      </c>
      <c r="G110" s="227">
        <f>I110-H110</f>
        <v>40.5</v>
      </c>
      <c r="H110" s="228">
        <v>16.63</v>
      </c>
      <c r="I110" s="227">
        <v>57.13</v>
      </c>
      <c r="J110" s="386">
        <v>1100</v>
      </c>
      <c r="K110" s="229">
        <f>I110*1250</f>
        <v>71412.5</v>
      </c>
    </row>
    <row r="114" spans="1:11" ht="12.75">
      <c r="A114" s="52" t="s">
        <v>38</v>
      </c>
      <c r="B114" s="53"/>
      <c r="C114" s="54"/>
      <c r="D114" s="53"/>
      <c r="E114" s="55"/>
      <c r="F114" s="105"/>
      <c r="G114" s="53"/>
      <c r="H114" s="53"/>
      <c r="I114" s="55"/>
      <c r="J114" s="56"/>
      <c r="K114" s="56"/>
    </row>
    <row r="115" spans="1:11" ht="37.5">
      <c r="A115" s="57" t="s">
        <v>2</v>
      </c>
      <c r="B115" s="58" t="s">
        <v>3</v>
      </c>
      <c r="C115" s="58" t="s">
        <v>4</v>
      </c>
      <c r="D115" s="58" t="s">
        <v>5</v>
      </c>
      <c r="E115" s="59" t="s">
        <v>6</v>
      </c>
      <c r="F115" s="57" t="s">
        <v>7</v>
      </c>
      <c r="G115" s="57" t="s">
        <v>8</v>
      </c>
      <c r="H115" s="60" t="s">
        <v>9</v>
      </c>
      <c r="I115" s="57" t="s">
        <v>11</v>
      </c>
      <c r="J115" s="382" t="s">
        <v>152</v>
      </c>
      <c r="K115" s="57" t="s">
        <v>39</v>
      </c>
    </row>
    <row r="116" spans="1:11" ht="12.75">
      <c r="A116" s="61">
        <v>1</v>
      </c>
      <c r="B116" s="61">
        <v>2</v>
      </c>
      <c r="C116" s="61">
        <v>3</v>
      </c>
      <c r="D116" s="61">
        <v>4</v>
      </c>
      <c r="E116" s="62">
        <v>5</v>
      </c>
      <c r="F116" s="61">
        <v>6</v>
      </c>
      <c r="G116" s="61">
        <v>7</v>
      </c>
      <c r="H116" s="62">
        <v>8</v>
      </c>
      <c r="I116" s="61" t="s">
        <v>30</v>
      </c>
      <c r="J116" s="383" t="s">
        <v>153</v>
      </c>
      <c r="K116" s="61">
        <v>11</v>
      </c>
    </row>
    <row r="117" spans="1:11" ht="12.75">
      <c r="A117" s="78"/>
      <c r="B117" s="78"/>
      <c r="C117" s="78"/>
      <c r="D117" s="78"/>
      <c r="E117" s="79"/>
      <c r="F117" s="78"/>
      <c r="G117" s="78"/>
      <c r="H117" s="79"/>
      <c r="I117" s="78"/>
      <c r="J117" s="387"/>
      <c r="K117" s="78"/>
    </row>
    <row r="118" spans="1:11" ht="12.75">
      <c r="A118" s="63" t="s">
        <v>40</v>
      </c>
      <c r="B118" s="80">
        <v>3</v>
      </c>
      <c r="C118" s="64" t="s">
        <v>27</v>
      </c>
      <c r="D118" s="64">
        <v>-1</v>
      </c>
      <c r="E118" s="64" t="s">
        <v>119</v>
      </c>
      <c r="F118" s="65" t="s">
        <v>23</v>
      </c>
      <c r="G118" s="69">
        <v>43.7</v>
      </c>
      <c r="H118" s="70">
        <v>17.39</v>
      </c>
      <c r="I118" s="69">
        <f>H118+G118</f>
        <v>61.09</v>
      </c>
      <c r="J118" s="64">
        <v>1100</v>
      </c>
      <c r="K118" s="81">
        <f>I118*1300</f>
        <v>79417</v>
      </c>
    </row>
    <row r="119" spans="1:11" ht="12.75">
      <c r="A119" s="295" t="s">
        <v>142</v>
      </c>
      <c r="B119" s="296">
        <v>3</v>
      </c>
      <c r="C119" s="297" t="s">
        <v>17</v>
      </c>
      <c r="D119" s="297">
        <v>0</v>
      </c>
      <c r="E119" s="297" t="s">
        <v>45</v>
      </c>
      <c r="F119" s="298" t="s">
        <v>23</v>
      </c>
      <c r="G119" s="299">
        <v>42.91</v>
      </c>
      <c r="H119" s="300">
        <v>20.26595488236304</v>
      </c>
      <c r="I119" s="299">
        <v>63.17595488236304</v>
      </c>
      <c r="J119" s="297">
        <v>1100</v>
      </c>
      <c r="K119" s="301">
        <v>77000</v>
      </c>
    </row>
    <row r="120" spans="1:11" ht="12.75">
      <c r="A120" s="63" t="s">
        <v>40</v>
      </c>
      <c r="B120" s="80">
        <v>3</v>
      </c>
      <c r="C120" s="64" t="s">
        <v>17</v>
      </c>
      <c r="D120" s="64">
        <v>0</v>
      </c>
      <c r="E120" s="64" t="s">
        <v>46</v>
      </c>
      <c r="F120" s="65" t="s">
        <v>23</v>
      </c>
      <c r="G120" s="69">
        <v>35.1</v>
      </c>
      <c r="H120" s="70">
        <v>16.577371623652827</v>
      </c>
      <c r="I120" s="69">
        <v>51.67737162365283</v>
      </c>
      <c r="J120" s="64">
        <v>1100</v>
      </c>
      <c r="K120" s="81">
        <f aca="true" t="shared" si="1" ref="K120:K158">I120*1300</f>
        <v>67180.58311074867</v>
      </c>
    </row>
    <row r="121" spans="1:11" ht="12.75">
      <c r="A121" s="63" t="s">
        <v>40</v>
      </c>
      <c r="B121" s="80">
        <v>3</v>
      </c>
      <c r="C121" s="64" t="s">
        <v>17</v>
      </c>
      <c r="D121" s="64">
        <v>0</v>
      </c>
      <c r="E121" s="64" t="s">
        <v>47</v>
      </c>
      <c r="F121" s="65" t="s">
        <v>23</v>
      </c>
      <c r="G121" s="69">
        <v>30.93</v>
      </c>
      <c r="H121" s="70">
        <v>14.315764735988322</v>
      </c>
      <c r="I121" s="69">
        <v>45.245764735988324</v>
      </c>
      <c r="J121" s="64">
        <v>1100</v>
      </c>
      <c r="K121" s="81">
        <f t="shared" si="1"/>
        <v>58819.49415678482</v>
      </c>
    </row>
    <row r="122" spans="1:11" ht="12.75">
      <c r="A122" s="63" t="s">
        <v>40</v>
      </c>
      <c r="B122" s="80">
        <v>3</v>
      </c>
      <c r="C122" s="64" t="s">
        <v>17</v>
      </c>
      <c r="D122" s="64">
        <v>0</v>
      </c>
      <c r="E122" s="64" t="s">
        <v>48</v>
      </c>
      <c r="F122" s="65" t="s">
        <v>23</v>
      </c>
      <c r="G122" s="69">
        <v>30.93</v>
      </c>
      <c r="H122" s="70">
        <v>14.315764735988322</v>
      </c>
      <c r="I122" s="69">
        <v>45.245764735988324</v>
      </c>
      <c r="J122" s="64">
        <v>1100</v>
      </c>
      <c r="K122" s="81">
        <f t="shared" si="1"/>
        <v>58819.49415678482</v>
      </c>
    </row>
    <row r="123" spans="1:11" ht="12.75">
      <c r="A123" s="63" t="s">
        <v>40</v>
      </c>
      <c r="B123" s="80">
        <v>3</v>
      </c>
      <c r="C123" s="64" t="s">
        <v>17</v>
      </c>
      <c r="D123" s="64">
        <v>0</v>
      </c>
      <c r="E123" s="64" t="s">
        <v>49</v>
      </c>
      <c r="F123" s="65" t="s">
        <v>23</v>
      </c>
      <c r="G123" s="69">
        <v>30.5</v>
      </c>
      <c r="H123" s="70">
        <v>14.116741818546522</v>
      </c>
      <c r="I123" s="69">
        <v>44.61674181854652</v>
      </c>
      <c r="J123" s="64">
        <v>1100</v>
      </c>
      <c r="K123" s="81">
        <f t="shared" si="1"/>
        <v>58001.76436411048</v>
      </c>
    </row>
    <row r="124" spans="1:11" ht="12.75">
      <c r="A124" s="63" t="s">
        <v>40</v>
      </c>
      <c r="B124" s="80">
        <v>3</v>
      </c>
      <c r="C124" s="64" t="s">
        <v>17</v>
      </c>
      <c r="D124" s="64">
        <v>0</v>
      </c>
      <c r="E124" s="64" t="s">
        <v>50</v>
      </c>
      <c r="F124" s="65" t="s">
        <v>23</v>
      </c>
      <c r="G124" s="69">
        <v>30.93</v>
      </c>
      <c r="H124" s="70">
        <v>13.214552063989222</v>
      </c>
      <c r="I124" s="69">
        <v>44.144552063989224</v>
      </c>
      <c r="J124" s="64">
        <v>1100</v>
      </c>
      <c r="K124" s="81">
        <f t="shared" si="1"/>
        <v>57387.91768318599</v>
      </c>
    </row>
    <row r="125" spans="1:11" ht="12.75">
      <c r="A125" s="63" t="s">
        <v>40</v>
      </c>
      <c r="B125" s="80">
        <v>3</v>
      </c>
      <c r="C125" s="64" t="s">
        <v>17</v>
      </c>
      <c r="D125" s="64">
        <v>0</v>
      </c>
      <c r="E125" s="64" t="s">
        <v>51</v>
      </c>
      <c r="F125" s="65" t="s">
        <v>23</v>
      </c>
      <c r="G125" s="69">
        <v>30.93</v>
      </c>
      <c r="H125" s="70">
        <v>13.214552063989222</v>
      </c>
      <c r="I125" s="69">
        <v>44.144552063989224</v>
      </c>
      <c r="J125" s="64">
        <v>1100</v>
      </c>
      <c r="K125" s="81">
        <f t="shared" si="1"/>
        <v>57387.91768318599</v>
      </c>
    </row>
    <row r="126" spans="1:11" ht="12.75">
      <c r="A126" s="63" t="s">
        <v>40</v>
      </c>
      <c r="B126" s="80">
        <v>3</v>
      </c>
      <c r="C126" s="64" t="s">
        <v>17</v>
      </c>
      <c r="D126" s="64">
        <v>0</v>
      </c>
      <c r="E126" s="64" t="s">
        <v>52</v>
      </c>
      <c r="F126" s="65" t="s">
        <v>23</v>
      </c>
      <c r="G126" s="69">
        <v>30.93</v>
      </c>
      <c r="H126" s="70">
        <v>13.214552063989222</v>
      </c>
      <c r="I126" s="69">
        <v>44.144552063989224</v>
      </c>
      <c r="J126" s="64">
        <v>1100</v>
      </c>
      <c r="K126" s="81">
        <f t="shared" si="1"/>
        <v>57387.91768318599</v>
      </c>
    </row>
    <row r="127" spans="1:11" ht="12.75">
      <c r="A127" s="71" t="s">
        <v>40</v>
      </c>
      <c r="B127" s="230">
        <v>3</v>
      </c>
      <c r="C127" s="72" t="s">
        <v>17</v>
      </c>
      <c r="D127" s="72">
        <v>0</v>
      </c>
      <c r="E127" s="72" t="s">
        <v>53</v>
      </c>
      <c r="F127" s="73" t="s">
        <v>23</v>
      </c>
      <c r="G127" s="74">
        <v>42.91</v>
      </c>
      <c r="H127" s="75">
        <v>18.707035276027415</v>
      </c>
      <c r="I127" s="74">
        <v>61.61703527602741</v>
      </c>
      <c r="J127" s="72">
        <v>1100</v>
      </c>
      <c r="K127" s="231">
        <f t="shared" si="1"/>
        <v>80102.14585883563</v>
      </c>
    </row>
    <row r="128" spans="1:11" ht="12.75">
      <c r="A128" s="71" t="s">
        <v>40</v>
      </c>
      <c r="B128" s="230">
        <v>3</v>
      </c>
      <c r="C128" s="72" t="s">
        <v>27</v>
      </c>
      <c r="D128" s="72">
        <v>0</v>
      </c>
      <c r="E128" s="72" t="s">
        <v>54</v>
      </c>
      <c r="F128" s="73" t="s">
        <v>23</v>
      </c>
      <c r="G128" s="74">
        <v>38.2</v>
      </c>
      <c r="H128" s="75">
        <v>16.65366458970514</v>
      </c>
      <c r="I128" s="74">
        <v>54.85366458970515</v>
      </c>
      <c r="J128" s="72">
        <v>1100</v>
      </c>
      <c r="K128" s="231">
        <f t="shared" si="1"/>
        <v>71309.7639666167</v>
      </c>
    </row>
    <row r="129" spans="1:11" ht="12.75">
      <c r="A129" s="71" t="s">
        <v>40</v>
      </c>
      <c r="B129" s="230">
        <v>3</v>
      </c>
      <c r="C129" s="72" t="s">
        <v>27</v>
      </c>
      <c r="D129" s="72">
        <v>0</v>
      </c>
      <c r="E129" s="72" t="s">
        <v>55</v>
      </c>
      <c r="F129" s="73" t="s">
        <v>23</v>
      </c>
      <c r="G129" s="74">
        <v>38.2</v>
      </c>
      <c r="H129" s="75">
        <v>16.65366458970514</v>
      </c>
      <c r="I129" s="74">
        <v>54.85366458970515</v>
      </c>
      <c r="J129" s="72">
        <v>1100</v>
      </c>
      <c r="K129" s="231">
        <f t="shared" si="1"/>
        <v>71309.7639666167</v>
      </c>
    </row>
    <row r="130" spans="1:11" ht="12.75">
      <c r="A130" s="71" t="s">
        <v>40</v>
      </c>
      <c r="B130" s="230">
        <v>3</v>
      </c>
      <c r="C130" s="72" t="s">
        <v>27</v>
      </c>
      <c r="D130" s="72">
        <v>0</v>
      </c>
      <c r="E130" s="72" t="s">
        <v>85</v>
      </c>
      <c r="F130" s="73" t="s">
        <v>23</v>
      </c>
      <c r="G130" s="74">
        <v>38.2</v>
      </c>
      <c r="H130" s="75">
        <v>16.65366458970514</v>
      </c>
      <c r="I130" s="74">
        <v>54.85366458970515</v>
      </c>
      <c r="J130" s="72">
        <v>1100</v>
      </c>
      <c r="K130" s="231">
        <f t="shared" si="1"/>
        <v>71309.7639666167</v>
      </c>
    </row>
    <row r="131" spans="1:11" ht="12.75">
      <c r="A131" s="71" t="s">
        <v>40</v>
      </c>
      <c r="B131" s="230">
        <v>3</v>
      </c>
      <c r="C131" s="72" t="s">
        <v>27</v>
      </c>
      <c r="D131" s="72">
        <v>0</v>
      </c>
      <c r="E131" s="72" t="s">
        <v>86</v>
      </c>
      <c r="F131" s="73" t="s">
        <v>23</v>
      </c>
      <c r="G131" s="74">
        <v>38.2</v>
      </c>
      <c r="H131" s="75">
        <v>16.65366458970514</v>
      </c>
      <c r="I131" s="74">
        <v>54.85366458970515</v>
      </c>
      <c r="J131" s="72">
        <v>1100</v>
      </c>
      <c r="K131" s="231">
        <f t="shared" si="1"/>
        <v>71309.7639666167</v>
      </c>
    </row>
    <row r="132" spans="1:11" ht="12.75">
      <c r="A132" s="71" t="s">
        <v>40</v>
      </c>
      <c r="B132" s="230">
        <v>3</v>
      </c>
      <c r="C132" s="72" t="s">
        <v>27</v>
      </c>
      <c r="D132" s="72">
        <v>0</v>
      </c>
      <c r="E132" s="72" t="s">
        <v>87</v>
      </c>
      <c r="F132" s="73" t="s">
        <v>23</v>
      </c>
      <c r="G132" s="74">
        <v>38.2</v>
      </c>
      <c r="H132" s="75">
        <v>18.04146997218057</v>
      </c>
      <c r="I132" s="74">
        <v>56.24146997218057</v>
      </c>
      <c r="J132" s="72">
        <v>1100</v>
      </c>
      <c r="K132" s="231">
        <f t="shared" si="1"/>
        <v>73113.91096383474</v>
      </c>
    </row>
    <row r="133" spans="1:11" ht="12.75">
      <c r="A133" s="71" t="s">
        <v>40</v>
      </c>
      <c r="B133" s="230">
        <v>3</v>
      </c>
      <c r="C133" s="72" t="s">
        <v>27</v>
      </c>
      <c r="D133" s="72">
        <v>0</v>
      </c>
      <c r="E133" s="72" t="s">
        <v>88</v>
      </c>
      <c r="F133" s="73" t="s">
        <v>23</v>
      </c>
      <c r="G133" s="74">
        <v>38.2</v>
      </c>
      <c r="H133" s="75">
        <v>18.04146997218057</v>
      </c>
      <c r="I133" s="74">
        <v>56.24146997218057</v>
      </c>
      <c r="J133" s="72">
        <v>1100</v>
      </c>
      <c r="K133" s="231">
        <f t="shared" si="1"/>
        <v>73113.91096383474</v>
      </c>
    </row>
    <row r="134" spans="1:11" ht="12.75">
      <c r="A134" s="71" t="s">
        <v>40</v>
      </c>
      <c r="B134" s="230">
        <v>3</v>
      </c>
      <c r="C134" s="72" t="s">
        <v>27</v>
      </c>
      <c r="D134" s="72">
        <v>0</v>
      </c>
      <c r="E134" s="72" t="s">
        <v>56</v>
      </c>
      <c r="F134" s="73" t="s">
        <v>23</v>
      </c>
      <c r="G134" s="74">
        <v>38.2</v>
      </c>
      <c r="H134" s="75">
        <v>18.04146997218057</v>
      </c>
      <c r="I134" s="74">
        <v>56.24146997218057</v>
      </c>
      <c r="J134" s="72">
        <v>1100</v>
      </c>
      <c r="K134" s="231">
        <f t="shared" si="1"/>
        <v>73113.91096383474</v>
      </c>
    </row>
    <row r="135" spans="1:11" ht="12.75">
      <c r="A135" s="71" t="s">
        <v>40</v>
      </c>
      <c r="B135" s="230">
        <v>3</v>
      </c>
      <c r="C135" s="72" t="s">
        <v>27</v>
      </c>
      <c r="D135" s="72">
        <v>0</v>
      </c>
      <c r="E135" s="72" t="s">
        <v>57</v>
      </c>
      <c r="F135" s="73" t="s">
        <v>23</v>
      </c>
      <c r="G135" s="74">
        <v>38.2</v>
      </c>
      <c r="H135" s="75">
        <v>18.04146997218057</v>
      </c>
      <c r="I135" s="74">
        <v>56.24146997218057</v>
      </c>
      <c r="J135" s="72">
        <v>1100</v>
      </c>
      <c r="K135" s="231">
        <f t="shared" si="1"/>
        <v>73113.91096383474</v>
      </c>
    </row>
    <row r="136" spans="1:11" ht="12.75">
      <c r="A136" s="71" t="s">
        <v>40</v>
      </c>
      <c r="B136" s="230">
        <v>3</v>
      </c>
      <c r="C136" s="72" t="s">
        <v>17</v>
      </c>
      <c r="D136" s="72">
        <v>1</v>
      </c>
      <c r="E136" s="72" t="s">
        <v>59</v>
      </c>
      <c r="F136" s="73" t="s">
        <v>19</v>
      </c>
      <c r="G136" s="74">
        <v>73.52</v>
      </c>
      <c r="H136" s="75">
        <v>34.72274534959987</v>
      </c>
      <c r="I136" s="74">
        <v>108.24274534959986</v>
      </c>
      <c r="J136" s="72">
        <v>1100</v>
      </c>
      <c r="K136" s="231">
        <f t="shared" si="1"/>
        <v>140715.56895447982</v>
      </c>
    </row>
    <row r="137" spans="1:11" ht="12.75">
      <c r="A137" s="71" t="s">
        <v>40</v>
      </c>
      <c r="B137" s="230">
        <v>3</v>
      </c>
      <c r="C137" s="72" t="s">
        <v>17</v>
      </c>
      <c r="D137" s="72">
        <v>1</v>
      </c>
      <c r="E137" s="72" t="s">
        <v>60</v>
      </c>
      <c r="F137" s="73" t="s">
        <v>23</v>
      </c>
      <c r="G137" s="74">
        <v>41.88</v>
      </c>
      <c r="H137" s="75">
        <v>19.77949639881995</v>
      </c>
      <c r="I137" s="74">
        <v>61.659496398819954</v>
      </c>
      <c r="J137" s="72">
        <v>1100</v>
      </c>
      <c r="K137" s="231">
        <f t="shared" si="1"/>
        <v>80157.34531846594</v>
      </c>
    </row>
    <row r="138" spans="1:11" ht="12.75">
      <c r="A138" s="71" t="s">
        <v>40</v>
      </c>
      <c r="B138" s="230">
        <v>3</v>
      </c>
      <c r="C138" s="72" t="s">
        <v>17</v>
      </c>
      <c r="D138" s="72">
        <v>1</v>
      </c>
      <c r="E138" s="72" t="s">
        <v>61</v>
      </c>
      <c r="F138" s="73" t="s">
        <v>23</v>
      </c>
      <c r="G138" s="74">
        <v>36.36</v>
      </c>
      <c r="H138" s="75">
        <v>17.172456758860875</v>
      </c>
      <c r="I138" s="74">
        <v>53.532456758860874</v>
      </c>
      <c r="J138" s="72">
        <v>1100</v>
      </c>
      <c r="K138" s="231">
        <f t="shared" si="1"/>
        <v>69592.19378651914</v>
      </c>
    </row>
    <row r="139" spans="1:11" ht="12.75">
      <c r="A139" s="71" t="s">
        <v>40</v>
      </c>
      <c r="B139" s="230">
        <v>3</v>
      </c>
      <c r="C139" s="72" t="s">
        <v>17</v>
      </c>
      <c r="D139" s="72">
        <v>1</v>
      </c>
      <c r="E139" s="72" t="s">
        <v>62</v>
      </c>
      <c r="F139" s="73" t="s">
        <v>23</v>
      </c>
      <c r="G139" s="74">
        <v>32.5</v>
      </c>
      <c r="H139" s="75">
        <v>15.349418170048914</v>
      </c>
      <c r="I139" s="74">
        <v>47.849418170048914</v>
      </c>
      <c r="J139" s="72">
        <v>1100</v>
      </c>
      <c r="K139" s="231">
        <f t="shared" si="1"/>
        <v>62204.243621063586</v>
      </c>
    </row>
    <row r="140" spans="1:11" ht="12.75">
      <c r="A140" s="71" t="s">
        <v>40</v>
      </c>
      <c r="B140" s="230">
        <v>3</v>
      </c>
      <c r="C140" s="72" t="s">
        <v>17</v>
      </c>
      <c r="D140" s="72">
        <v>1</v>
      </c>
      <c r="E140" s="72" t="s">
        <v>63</v>
      </c>
      <c r="F140" s="73" t="s">
        <v>23</v>
      </c>
      <c r="G140" s="74">
        <v>46.62</v>
      </c>
      <c r="H140" s="75">
        <v>20.324446156336478</v>
      </c>
      <c r="I140" s="74">
        <v>66.94444615633648</v>
      </c>
      <c r="J140" s="72">
        <v>1100</v>
      </c>
      <c r="K140" s="231">
        <f t="shared" si="1"/>
        <v>87027.78000323742</v>
      </c>
    </row>
    <row r="141" spans="1:11" ht="12.75">
      <c r="A141" s="71" t="s">
        <v>40</v>
      </c>
      <c r="B141" s="230">
        <v>3</v>
      </c>
      <c r="C141" s="72" t="s">
        <v>17</v>
      </c>
      <c r="D141" s="72">
        <v>1</v>
      </c>
      <c r="E141" s="72" t="s">
        <v>64</v>
      </c>
      <c r="F141" s="73" t="s">
        <v>23</v>
      </c>
      <c r="G141" s="74">
        <v>32.5</v>
      </c>
      <c r="H141" s="75">
        <v>14.168693695429765</v>
      </c>
      <c r="I141" s="74">
        <v>46.668693695429766</v>
      </c>
      <c r="J141" s="72">
        <v>1100</v>
      </c>
      <c r="K141" s="231">
        <f t="shared" si="1"/>
        <v>60669.3018040587</v>
      </c>
    </row>
    <row r="142" spans="1:11" ht="12.75">
      <c r="A142" s="71" t="s">
        <v>40</v>
      </c>
      <c r="B142" s="230">
        <v>3</v>
      </c>
      <c r="C142" s="72" t="s">
        <v>17</v>
      </c>
      <c r="D142" s="72">
        <v>1</v>
      </c>
      <c r="E142" s="72" t="s">
        <v>65</v>
      </c>
      <c r="F142" s="73" t="s">
        <v>23</v>
      </c>
      <c r="G142" s="74">
        <v>36.36</v>
      </c>
      <c r="H142" s="75">
        <v>15.851498546640805</v>
      </c>
      <c r="I142" s="74">
        <v>52.211498546640804</v>
      </c>
      <c r="J142" s="72">
        <v>1100</v>
      </c>
      <c r="K142" s="231">
        <f t="shared" si="1"/>
        <v>67874.94811063305</v>
      </c>
    </row>
    <row r="143" spans="1:11" ht="12.75">
      <c r="A143" s="71" t="s">
        <v>40</v>
      </c>
      <c r="B143" s="230">
        <v>3</v>
      </c>
      <c r="C143" s="72" t="s">
        <v>17</v>
      </c>
      <c r="D143" s="72">
        <v>1</v>
      </c>
      <c r="E143" s="72" t="s">
        <v>66</v>
      </c>
      <c r="F143" s="73" t="s">
        <v>23</v>
      </c>
      <c r="G143" s="74">
        <v>41.88</v>
      </c>
      <c r="H143" s="75">
        <v>18.257996675833798</v>
      </c>
      <c r="I143" s="74">
        <v>60.137996675833804</v>
      </c>
      <c r="J143" s="72">
        <v>1100</v>
      </c>
      <c r="K143" s="231">
        <f t="shared" si="1"/>
        <v>78179.39567858394</v>
      </c>
    </row>
    <row r="144" spans="1:11" ht="12.75">
      <c r="A144" s="63" t="s">
        <v>40</v>
      </c>
      <c r="B144" s="80">
        <v>3</v>
      </c>
      <c r="C144" s="64" t="s">
        <v>17</v>
      </c>
      <c r="D144" s="64">
        <v>1</v>
      </c>
      <c r="E144" s="64" t="s">
        <v>67</v>
      </c>
      <c r="F144" s="65" t="s">
        <v>19</v>
      </c>
      <c r="G144" s="69">
        <v>73.52</v>
      </c>
      <c r="H144" s="70">
        <v>32.05176493809219</v>
      </c>
      <c r="I144" s="69">
        <v>105.57176493809219</v>
      </c>
      <c r="J144" s="64">
        <v>1100</v>
      </c>
      <c r="K144" s="81">
        <f t="shared" si="1"/>
        <v>137243.29441951984</v>
      </c>
    </row>
    <row r="145" spans="1:11" ht="12.75">
      <c r="A145" s="63" t="s">
        <v>40</v>
      </c>
      <c r="B145" s="80">
        <v>3</v>
      </c>
      <c r="C145" s="64" t="s">
        <v>27</v>
      </c>
      <c r="D145" s="64">
        <v>1</v>
      </c>
      <c r="E145" s="64" t="s">
        <v>89</v>
      </c>
      <c r="F145" s="65" t="s">
        <v>23</v>
      </c>
      <c r="G145" s="69">
        <v>38.2</v>
      </c>
      <c r="H145" s="70">
        <v>16.65366458970514</v>
      </c>
      <c r="I145" s="69">
        <v>54.85366458970515</v>
      </c>
      <c r="J145" s="64">
        <v>1100</v>
      </c>
      <c r="K145" s="81">
        <f t="shared" si="1"/>
        <v>71309.7639666167</v>
      </c>
    </row>
    <row r="146" spans="1:11" ht="12.75">
      <c r="A146" s="63" t="s">
        <v>40</v>
      </c>
      <c r="B146" s="80">
        <v>3</v>
      </c>
      <c r="C146" s="64" t="s">
        <v>27</v>
      </c>
      <c r="D146" s="64">
        <v>1</v>
      </c>
      <c r="E146" s="64" t="s">
        <v>90</v>
      </c>
      <c r="F146" s="65" t="s">
        <v>23</v>
      </c>
      <c r="G146" s="69">
        <v>38.2</v>
      </c>
      <c r="H146" s="70">
        <v>16.65366458970514</v>
      </c>
      <c r="I146" s="69">
        <v>54.85366458970515</v>
      </c>
      <c r="J146" s="64">
        <v>1100</v>
      </c>
      <c r="K146" s="81">
        <f t="shared" si="1"/>
        <v>71309.7639666167</v>
      </c>
    </row>
    <row r="147" spans="1:11" ht="12.75">
      <c r="A147" s="82" t="s">
        <v>40</v>
      </c>
      <c r="B147" s="83">
        <v>3</v>
      </c>
      <c r="C147" s="84" t="s">
        <v>27</v>
      </c>
      <c r="D147" s="84">
        <v>1</v>
      </c>
      <c r="E147" s="84" t="s">
        <v>91</v>
      </c>
      <c r="F147" s="85" t="s">
        <v>19</v>
      </c>
      <c r="G147" s="86">
        <v>71.16</v>
      </c>
      <c r="H147" s="87">
        <v>31.022899795900976</v>
      </c>
      <c r="I147" s="86">
        <v>102.18289979590097</v>
      </c>
      <c r="J147" s="84">
        <v>1100</v>
      </c>
      <c r="K147" s="81">
        <f t="shared" si="1"/>
        <v>132837.76973467125</v>
      </c>
    </row>
    <row r="148" spans="1:11" ht="12.75">
      <c r="A148" s="82" t="s">
        <v>40</v>
      </c>
      <c r="B148" s="83">
        <v>3</v>
      </c>
      <c r="C148" s="84" t="s">
        <v>27</v>
      </c>
      <c r="D148" s="84">
        <v>1</v>
      </c>
      <c r="E148" s="84" t="s">
        <v>92</v>
      </c>
      <c r="F148" s="85" t="s">
        <v>19</v>
      </c>
      <c r="G148" s="86">
        <v>71.16</v>
      </c>
      <c r="H148" s="87">
        <v>33.608141445559404</v>
      </c>
      <c r="I148" s="86">
        <v>104.7681414455594</v>
      </c>
      <c r="J148" s="84">
        <v>1100</v>
      </c>
      <c r="K148" s="81">
        <f t="shared" si="1"/>
        <v>136198.58387922723</v>
      </c>
    </row>
    <row r="149" spans="1:11" ht="12.75">
      <c r="A149" s="63" t="s">
        <v>40</v>
      </c>
      <c r="B149" s="80">
        <v>3</v>
      </c>
      <c r="C149" s="64" t="s">
        <v>27</v>
      </c>
      <c r="D149" s="64">
        <v>1</v>
      </c>
      <c r="E149" s="64" t="s">
        <v>93</v>
      </c>
      <c r="F149" s="65" t="s">
        <v>23</v>
      </c>
      <c r="G149" s="69">
        <v>38.2</v>
      </c>
      <c r="H149" s="70">
        <v>18.04146997218057</v>
      </c>
      <c r="I149" s="69">
        <v>56.24146997218057</v>
      </c>
      <c r="J149" s="64">
        <v>1100</v>
      </c>
      <c r="K149" s="81">
        <f t="shared" si="1"/>
        <v>73113.91096383474</v>
      </c>
    </row>
    <row r="150" spans="1:11" ht="12.75">
      <c r="A150" s="63" t="s">
        <v>40</v>
      </c>
      <c r="B150" s="80">
        <v>3</v>
      </c>
      <c r="C150" s="64" t="s">
        <v>27</v>
      </c>
      <c r="D150" s="64">
        <v>1</v>
      </c>
      <c r="E150" s="64" t="s">
        <v>94</v>
      </c>
      <c r="F150" s="65" t="s">
        <v>23</v>
      </c>
      <c r="G150" s="69">
        <v>38.2</v>
      </c>
      <c r="H150" s="70">
        <v>18.04146997218057</v>
      </c>
      <c r="I150" s="69">
        <v>56.24146997218057</v>
      </c>
      <c r="J150" s="64">
        <v>1100</v>
      </c>
      <c r="K150" s="81">
        <f t="shared" si="1"/>
        <v>73113.91096383474</v>
      </c>
    </row>
    <row r="151" spans="1:11" ht="12.75">
      <c r="A151" s="232" t="s">
        <v>40</v>
      </c>
      <c r="B151" s="233">
        <v>3</v>
      </c>
      <c r="C151" s="234" t="s">
        <v>17</v>
      </c>
      <c r="D151" s="234">
        <v>2</v>
      </c>
      <c r="E151" s="234" t="s">
        <v>95</v>
      </c>
      <c r="F151" s="235" t="s">
        <v>23</v>
      </c>
      <c r="G151" s="236">
        <v>40.5</v>
      </c>
      <c r="H151" s="237">
        <v>18.013499411810944</v>
      </c>
      <c r="I151" s="236">
        <v>58.51349941181094</v>
      </c>
      <c r="J151" s="234">
        <v>1100</v>
      </c>
      <c r="K151" s="231">
        <f t="shared" si="1"/>
        <v>76067.54923535422</v>
      </c>
    </row>
    <row r="152" spans="1:11" ht="12.75">
      <c r="A152" s="63" t="s">
        <v>40</v>
      </c>
      <c r="B152" s="80">
        <v>3</v>
      </c>
      <c r="C152" s="64" t="s">
        <v>17</v>
      </c>
      <c r="D152" s="64">
        <v>2</v>
      </c>
      <c r="E152" s="64" t="s">
        <v>96</v>
      </c>
      <c r="F152" s="65" t="s">
        <v>19</v>
      </c>
      <c r="G152" s="69">
        <v>73.52</v>
      </c>
      <c r="H152" s="70">
        <v>34.72274534959987</v>
      </c>
      <c r="I152" s="69">
        <v>108.24274534959986</v>
      </c>
      <c r="J152" s="64">
        <v>1100</v>
      </c>
      <c r="K152" s="81">
        <f t="shared" si="1"/>
        <v>140715.56895447982</v>
      </c>
    </row>
    <row r="153" spans="1:11" ht="12.75">
      <c r="A153" s="63" t="s">
        <v>40</v>
      </c>
      <c r="B153" s="80">
        <v>3</v>
      </c>
      <c r="C153" s="64" t="s">
        <v>17</v>
      </c>
      <c r="D153" s="64">
        <v>2</v>
      </c>
      <c r="E153" s="64" t="s">
        <v>68</v>
      </c>
      <c r="F153" s="65" t="s">
        <v>23</v>
      </c>
      <c r="G153" s="69">
        <v>41.88</v>
      </c>
      <c r="H153" s="70">
        <v>19.77949639881995</v>
      </c>
      <c r="I153" s="69">
        <v>61.659496398819954</v>
      </c>
      <c r="J153" s="64">
        <v>1100</v>
      </c>
      <c r="K153" s="81">
        <f t="shared" si="1"/>
        <v>80157.34531846594</v>
      </c>
    </row>
    <row r="154" spans="1:11" ht="12.75">
      <c r="A154" s="63" t="s">
        <v>40</v>
      </c>
      <c r="B154" s="80">
        <v>3</v>
      </c>
      <c r="C154" s="64" t="s">
        <v>17</v>
      </c>
      <c r="D154" s="64">
        <v>2</v>
      </c>
      <c r="E154" s="64" t="s">
        <v>69</v>
      </c>
      <c r="F154" s="65" t="s">
        <v>23</v>
      </c>
      <c r="G154" s="69">
        <v>55.17</v>
      </c>
      <c r="H154" s="70">
        <v>26.05622770589534</v>
      </c>
      <c r="I154" s="69">
        <v>81.22622770589534</v>
      </c>
      <c r="J154" s="64">
        <v>1100</v>
      </c>
      <c r="K154" s="81">
        <f t="shared" si="1"/>
        <v>105594.09601766395</v>
      </c>
    </row>
    <row r="155" spans="1:11" ht="12.75">
      <c r="A155" s="63" t="s">
        <v>40</v>
      </c>
      <c r="B155" s="80">
        <v>3</v>
      </c>
      <c r="C155" s="64" t="s">
        <v>17</v>
      </c>
      <c r="D155" s="64">
        <v>2</v>
      </c>
      <c r="E155" s="64" t="s">
        <v>97</v>
      </c>
      <c r="F155" s="65" t="s">
        <v>23</v>
      </c>
      <c r="G155" s="69">
        <v>55.17</v>
      </c>
      <c r="H155" s="70">
        <v>26.05622770589534</v>
      </c>
      <c r="I155" s="69">
        <v>81.22622770589534</v>
      </c>
      <c r="J155" s="64">
        <v>1100</v>
      </c>
      <c r="K155" s="81">
        <f t="shared" si="1"/>
        <v>105594.09601766395</v>
      </c>
    </row>
    <row r="156" spans="1:11" ht="12.75">
      <c r="A156" s="63" t="s">
        <v>40</v>
      </c>
      <c r="B156" s="80">
        <v>3</v>
      </c>
      <c r="C156" s="64" t="s">
        <v>17</v>
      </c>
      <c r="D156" s="64">
        <v>2</v>
      </c>
      <c r="E156" s="64" t="s">
        <v>70</v>
      </c>
      <c r="F156" s="65" t="s">
        <v>23</v>
      </c>
      <c r="G156" s="69">
        <v>41.88</v>
      </c>
      <c r="H156" s="70">
        <v>18.257996675833798</v>
      </c>
      <c r="I156" s="69">
        <v>60.137996675833804</v>
      </c>
      <c r="J156" s="64">
        <v>1100</v>
      </c>
      <c r="K156" s="81">
        <f t="shared" si="1"/>
        <v>78179.39567858394</v>
      </c>
    </row>
    <row r="157" spans="1:11" ht="12.75">
      <c r="A157" s="82" t="s">
        <v>40</v>
      </c>
      <c r="B157" s="83">
        <v>3</v>
      </c>
      <c r="C157" s="84" t="s">
        <v>17</v>
      </c>
      <c r="D157" s="84">
        <v>2</v>
      </c>
      <c r="E157" s="84" t="s">
        <v>71</v>
      </c>
      <c r="F157" s="85" t="s">
        <v>19</v>
      </c>
      <c r="G157" s="86">
        <v>73.52</v>
      </c>
      <c r="H157" s="87">
        <v>32.05176493809219</v>
      </c>
      <c r="I157" s="86">
        <v>105.57176493809219</v>
      </c>
      <c r="J157" s="84">
        <v>1100</v>
      </c>
      <c r="K157" s="81">
        <f t="shared" si="1"/>
        <v>137243.29441951984</v>
      </c>
    </row>
    <row r="158" spans="1:11" ht="12.75">
      <c r="A158" s="232" t="s">
        <v>40</v>
      </c>
      <c r="B158" s="233">
        <v>3</v>
      </c>
      <c r="C158" s="234" t="s">
        <v>17</v>
      </c>
      <c r="D158" s="234">
        <v>2</v>
      </c>
      <c r="E158" s="234" t="s">
        <v>72</v>
      </c>
      <c r="F158" s="235" t="s">
        <v>23</v>
      </c>
      <c r="G158" s="236">
        <v>40.5</v>
      </c>
      <c r="H158" s="237">
        <v>16.627845610902412</v>
      </c>
      <c r="I158" s="236">
        <v>57.12784561090241</v>
      </c>
      <c r="J158" s="234">
        <v>1100</v>
      </c>
      <c r="K158" s="231">
        <f t="shared" si="1"/>
        <v>74266.19929417313</v>
      </c>
    </row>
    <row r="159" spans="1:10" ht="12.75">
      <c r="A159" s="52" t="s">
        <v>98</v>
      </c>
      <c r="B159" s="55"/>
      <c r="C159" s="238"/>
      <c r="D159" s="53"/>
      <c r="E159" s="55"/>
      <c r="F159" s="56"/>
      <c r="G159" s="239"/>
      <c r="H159" s="56"/>
      <c r="I159" s="160"/>
      <c r="J159" s="378"/>
    </row>
    <row r="160" spans="1:10" ht="40.5" customHeight="1">
      <c r="A160" s="57" t="s">
        <v>25</v>
      </c>
      <c r="B160" s="59" t="s">
        <v>99</v>
      </c>
      <c r="C160" s="287" t="s">
        <v>7</v>
      </c>
      <c r="D160" s="57" t="s">
        <v>100</v>
      </c>
      <c r="E160" s="57" t="s">
        <v>101</v>
      </c>
      <c r="F160" s="60" t="s">
        <v>102</v>
      </c>
      <c r="G160" s="57" t="s">
        <v>103</v>
      </c>
      <c r="H160" s="240" t="s">
        <v>136</v>
      </c>
      <c r="I160" s="57" t="s">
        <v>104</v>
      </c>
      <c r="J160" s="302" t="s">
        <v>39</v>
      </c>
    </row>
    <row r="161" spans="1:10" ht="12.75" hidden="1">
      <c r="A161" s="61">
        <v>1</v>
      </c>
      <c r="B161" s="62">
        <v>2</v>
      </c>
      <c r="C161" s="288"/>
      <c r="D161" s="61">
        <v>3</v>
      </c>
      <c r="E161" s="61">
        <v>4</v>
      </c>
      <c r="F161" s="62">
        <v>5</v>
      </c>
      <c r="G161" s="61">
        <v>6</v>
      </c>
      <c r="H161" s="88">
        <v>7</v>
      </c>
      <c r="I161" s="61">
        <v>8</v>
      </c>
      <c r="J161" s="88">
        <v>9</v>
      </c>
    </row>
    <row r="162" spans="1:10" ht="12.75" hidden="1">
      <c r="A162" s="241">
        <v>1</v>
      </c>
      <c r="B162" s="242"/>
      <c r="C162" s="242"/>
      <c r="D162" s="241"/>
      <c r="E162" s="241"/>
      <c r="F162" s="242"/>
      <c r="G162" s="241"/>
      <c r="H162" s="243"/>
      <c r="I162" s="241"/>
      <c r="J162" s="242"/>
    </row>
    <row r="163" spans="1:10" ht="16.5" hidden="1">
      <c r="A163" s="244">
        <v>2</v>
      </c>
      <c r="B163" s="245"/>
      <c r="C163" s="245"/>
      <c r="D163" s="244"/>
      <c r="E163" s="244"/>
      <c r="F163" s="245"/>
      <c r="G163" s="244"/>
      <c r="H163" s="246"/>
      <c r="I163" s="244"/>
      <c r="J163" s="246"/>
    </row>
    <row r="164" spans="1:10" ht="16.5" hidden="1">
      <c r="A164" s="247" t="s">
        <v>137</v>
      </c>
      <c r="B164" s="248">
        <v>1</v>
      </c>
      <c r="C164" s="303"/>
      <c r="D164" s="249" t="s">
        <v>106</v>
      </c>
      <c r="E164" s="248">
        <v>307</v>
      </c>
      <c r="F164" s="248">
        <v>1235</v>
      </c>
      <c r="G164" s="250">
        <v>1300</v>
      </c>
      <c r="H164" s="251"/>
      <c r="I164" s="252">
        <v>30</v>
      </c>
      <c r="J164" s="253">
        <f aca="true" t="shared" si="2" ref="J164:J176">E164*G164+F164*I164</f>
        <v>436150</v>
      </c>
    </row>
    <row r="165" spans="1:10" ht="16.5" hidden="1">
      <c r="A165" s="247" t="s">
        <v>137</v>
      </c>
      <c r="B165" s="254">
        <v>2</v>
      </c>
      <c r="C165" s="304"/>
      <c r="D165" s="255" t="s">
        <v>126</v>
      </c>
      <c r="E165" s="254">
        <v>195</v>
      </c>
      <c r="F165" s="254">
        <v>985</v>
      </c>
      <c r="G165" s="250">
        <v>1300</v>
      </c>
      <c r="H165" s="251"/>
      <c r="I165" s="252">
        <v>30</v>
      </c>
      <c r="J165" s="253">
        <f t="shared" si="2"/>
        <v>283050</v>
      </c>
    </row>
    <row r="166" spans="1:10" ht="16.5" hidden="1">
      <c r="A166" s="247" t="s">
        <v>137</v>
      </c>
      <c r="B166" s="254">
        <v>3</v>
      </c>
      <c r="C166" s="304"/>
      <c r="D166" s="255" t="s">
        <v>126</v>
      </c>
      <c r="E166" s="254">
        <v>195</v>
      </c>
      <c r="F166" s="254">
        <v>930</v>
      </c>
      <c r="G166" s="250">
        <v>1300</v>
      </c>
      <c r="H166" s="251"/>
      <c r="I166" s="252">
        <v>30</v>
      </c>
      <c r="J166" s="253">
        <f t="shared" si="2"/>
        <v>281400</v>
      </c>
    </row>
    <row r="167" spans="1:10" ht="16.5" hidden="1">
      <c r="A167" s="247" t="s">
        <v>137</v>
      </c>
      <c r="B167" s="254">
        <v>4</v>
      </c>
      <c r="C167" s="304"/>
      <c r="D167" s="255" t="s">
        <v>126</v>
      </c>
      <c r="E167" s="254">
        <v>195</v>
      </c>
      <c r="F167" s="254">
        <v>905</v>
      </c>
      <c r="G167" s="250">
        <v>1300</v>
      </c>
      <c r="H167" s="251"/>
      <c r="I167" s="252">
        <v>30</v>
      </c>
      <c r="J167" s="253">
        <f t="shared" si="2"/>
        <v>280650</v>
      </c>
    </row>
    <row r="168" spans="1:10" ht="16.5" hidden="1">
      <c r="A168" s="247" t="s">
        <v>137</v>
      </c>
      <c r="B168" s="254">
        <v>5</v>
      </c>
      <c r="C168" s="304"/>
      <c r="D168" s="255" t="s">
        <v>126</v>
      </c>
      <c r="E168" s="254">
        <v>195</v>
      </c>
      <c r="F168" s="254">
        <v>1004</v>
      </c>
      <c r="G168" s="250">
        <v>1300</v>
      </c>
      <c r="H168" s="251"/>
      <c r="I168" s="252">
        <v>30</v>
      </c>
      <c r="J168" s="253">
        <f t="shared" si="2"/>
        <v>283620</v>
      </c>
    </row>
    <row r="169" spans="1:10" ht="16.5" hidden="1">
      <c r="A169" s="247" t="s">
        <v>137</v>
      </c>
      <c r="B169" s="254">
        <v>6</v>
      </c>
      <c r="C169" s="304"/>
      <c r="D169" s="255" t="s">
        <v>106</v>
      </c>
      <c r="E169" s="254">
        <v>307</v>
      </c>
      <c r="F169" s="254">
        <v>1237</v>
      </c>
      <c r="G169" s="250">
        <v>1250</v>
      </c>
      <c r="H169" s="251"/>
      <c r="I169" s="252">
        <v>30</v>
      </c>
      <c r="J169" s="253">
        <f t="shared" si="2"/>
        <v>420860</v>
      </c>
    </row>
    <row r="170" spans="1:10" ht="16.5" hidden="1">
      <c r="A170" s="247" t="s">
        <v>137</v>
      </c>
      <c r="B170" s="254">
        <v>7</v>
      </c>
      <c r="C170" s="304"/>
      <c r="D170" s="255" t="s">
        <v>126</v>
      </c>
      <c r="E170" s="254">
        <v>195</v>
      </c>
      <c r="F170" s="254">
        <v>750</v>
      </c>
      <c r="G170" s="250">
        <v>1300</v>
      </c>
      <c r="H170" s="251"/>
      <c r="I170" s="252">
        <v>30</v>
      </c>
      <c r="J170" s="253">
        <f t="shared" si="2"/>
        <v>276000</v>
      </c>
    </row>
    <row r="171" spans="1:10" ht="16.5" hidden="1">
      <c r="A171" s="247" t="s">
        <v>137</v>
      </c>
      <c r="B171" s="254">
        <v>8</v>
      </c>
      <c r="C171" s="304"/>
      <c r="D171" s="255" t="s">
        <v>126</v>
      </c>
      <c r="E171" s="254">
        <v>195</v>
      </c>
      <c r="F171" s="254">
        <v>680</v>
      </c>
      <c r="G171" s="250">
        <v>1300</v>
      </c>
      <c r="H171" s="251"/>
      <c r="I171" s="252">
        <v>30</v>
      </c>
      <c r="J171" s="253">
        <f t="shared" si="2"/>
        <v>273900</v>
      </c>
    </row>
    <row r="172" spans="1:10" ht="16.5" hidden="1">
      <c r="A172" s="247" t="s">
        <v>137</v>
      </c>
      <c r="B172" s="248">
        <v>9</v>
      </c>
      <c r="C172" s="303"/>
      <c r="D172" s="249" t="s">
        <v>126</v>
      </c>
      <c r="E172" s="248">
        <v>195</v>
      </c>
      <c r="F172" s="248">
        <v>640</v>
      </c>
      <c r="G172" s="256">
        <v>1300</v>
      </c>
      <c r="H172" s="257"/>
      <c r="I172" s="258">
        <v>30</v>
      </c>
      <c r="J172" s="253">
        <f t="shared" si="2"/>
        <v>272700</v>
      </c>
    </row>
    <row r="173" spans="1:10" ht="19.5" customHeight="1" hidden="1">
      <c r="A173" s="247" t="s">
        <v>137</v>
      </c>
      <c r="B173" s="254">
        <v>10</v>
      </c>
      <c r="C173" s="304"/>
      <c r="D173" s="255" t="s">
        <v>105</v>
      </c>
      <c r="E173" s="254">
        <v>195</v>
      </c>
      <c r="F173" s="254">
        <v>665</v>
      </c>
      <c r="G173" s="256">
        <v>1250</v>
      </c>
      <c r="H173" s="257"/>
      <c r="I173" s="258">
        <v>30</v>
      </c>
      <c r="J173" s="253">
        <f t="shared" si="2"/>
        <v>263700</v>
      </c>
    </row>
    <row r="174" spans="1:11" ht="19.5" customHeight="1" hidden="1">
      <c r="A174" s="247" t="s">
        <v>137</v>
      </c>
      <c r="B174" s="254">
        <v>11</v>
      </c>
      <c r="C174" s="254"/>
      <c r="D174" s="255" t="s">
        <v>105</v>
      </c>
      <c r="E174" s="254">
        <v>195</v>
      </c>
      <c r="F174" s="254">
        <v>620</v>
      </c>
      <c r="G174" s="256">
        <v>1250</v>
      </c>
      <c r="H174" s="375"/>
      <c r="I174" s="258">
        <v>30</v>
      </c>
      <c r="J174" s="376">
        <f t="shared" si="2"/>
        <v>262350</v>
      </c>
      <c r="K174" s="377"/>
    </row>
    <row r="175" spans="1:10" ht="16.5" hidden="1">
      <c r="A175" s="247" t="s">
        <v>137</v>
      </c>
      <c r="B175" s="254">
        <v>12</v>
      </c>
      <c r="C175" s="304"/>
      <c r="D175" s="255" t="s">
        <v>126</v>
      </c>
      <c r="E175" s="254">
        <v>195</v>
      </c>
      <c r="F175" s="254">
        <v>1194</v>
      </c>
      <c r="G175" s="256">
        <v>1300</v>
      </c>
      <c r="H175" s="257"/>
      <c r="I175" s="258">
        <v>30</v>
      </c>
      <c r="J175" s="253">
        <f t="shared" si="2"/>
        <v>289320</v>
      </c>
    </row>
    <row r="176" spans="1:10" ht="16.5" hidden="1">
      <c r="A176" s="247" t="s">
        <v>137</v>
      </c>
      <c r="B176" s="254">
        <v>13</v>
      </c>
      <c r="C176" s="304"/>
      <c r="D176" s="255" t="s">
        <v>126</v>
      </c>
      <c r="E176" s="254">
        <v>195</v>
      </c>
      <c r="F176" s="254">
        <v>808</v>
      </c>
      <c r="G176" s="256">
        <v>1300</v>
      </c>
      <c r="H176" s="257"/>
      <c r="I176" s="258">
        <v>30</v>
      </c>
      <c r="J176" s="253">
        <f t="shared" si="2"/>
        <v>277740</v>
      </c>
    </row>
    <row r="177" spans="1:10" ht="16.5" hidden="1">
      <c r="A177" s="305"/>
      <c r="B177" s="245"/>
      <c r="C177" s="245"/>
      <c r="D177" s="244"/>
      <c r="E177" s="245"/>
      <c r="F177" s="245"/>
      <c r="G177" s="306"/>
      <c r="H177" s="246"/>
      <c r="I177" s="307"/>
      <c r="J177" s="308"/>
    </row>
    <row r="178" spans="1:10" ht="15" hidden="1">
      <c r="A178" s="309" t="s">
        <v>143</v>
      </c>
      <c r="B178" s="310">
        <v>1</v>
      </c>
      <c r="C178" s="310"/>
      <c r="D178" s="311" t="s">
        <v>106</v>
      </c>
      <c r="E178" s="310">
        <v>307</v>
      </c>
      <c r="F178" s="312">
        <v>1496</v>
      </c>
      <c r="G178" s="313">
        <v>1400</v>
      </c>
      <c r="H178" s="314"/>
      <c r="I178" s="315">
        <v>50</v>
      </c>
      <c r="J178" s="316">
        <f>G178*E178+I178*F178</f>
        <v>504600</v>
      </c>
    </row>
    <row r="179" spans="1:10" ht="16.5">
      <c r="A179" s="317" t="s">
        <v>144</v>
      </c>
      <c r="B179" s="318">
        <v>1</v>
      </c>
      <c r="C179" s="318"/>
      <c r="D179" s="319" t="s">
        <v>105</v>
      </c>
      <c r="E179" s="318">
        <v>195</v>
      </c>
      <c r="F179" s="320">
        <v>920</v>
      </c>
      <c r="G179" s="321">
        <v>1350</v>
      </c>
      <c r="H179" s="322">
        <f aca="true" t="shared" si="3" ref="H179:H192">E179*100</f>
        <v>19500</v>
      </c>
      <c r="I179" s="323">
        <v>40</v>
      </c>
      <c r="J179" s="324">
        <f>E179*G179+F179*I180+H179</f>
        <v>319550</v>
      </c>
    </row>
    <row r="180" spans="1:10" ht="16.5">
      <c r="A180" s="317" t="s">
        <v>144</v>
      </c>
      <c r="B180" s="318">
        <v>2</v>
      </c>
      <c r="C180" s="318"/>
      <c r="D180" s="319" t="s">
        <v>105</v>
      </c>
      <c r="E180" s="318">
        <v>195</v>
      </c>
      <c r="F180" s="320">
        <v>780</v>
      </c>
      <c r="G180" s="321">
        <v>1350</v>
      </c>
      <c r="H180" s="322">
        <f t="shared" si="3"/>
        <v>19500</v>
      </c>
      <c r="I180" s="323">
        <v>40</v>
      </c>
      <c r="J180" s="324">
        <f>E180*G180+F180*I181+H180</f>
        <v>313950</v>
      </c>
    </row>
    <row r="181" spans="1:10" ht="16.5">
      <c r="A181" s="317" t="s">
        <v>144</v>
      </c>
      <c r="B181" s="318">
        <v>3</v>
      </c>
      <c r="C181" s="318"/>
      <c r="D181" s="319" t="s">
        <v>105</v>
      </c>
      <c r="E181" s="318">
        <v>195</v>
      </c>
      <c r="F181" s="320">
        <v>715</v>
      </c>
      <c r="G181" s="321">
        <v>1350</v>
      </c>
      <c r="H181" s="322">
        <f t="shared" si="3"/>
        <v>19500</v>
      </c>
      <c r="I181" s="323">
        <v>40</v>
      </c>
      <c r="J181" s="324">
        <v>313000</v>
      </c>
    </row>
    <row r="182" spans="1:10" ht="16.5">
      <c r="A182" s="317" t="s">
        <v>144</v>
      </c>
      <c r="B182" s="318">
        <v>4</v>
      </c>
      <c r="C182" s="318"/>
      <c r="D182" s="319" t="s">
        <v>105</v>
      </c>
      <c r="E182" s="318">
        <v>195</v>
      </c>
      <c r="F182" s="320">
        <v>670</v>
      </c>
      <c r="G182" s="321">
        <v>1350</v>
      </c>
      <c r="H182" s="322">
        <f t="shared" si="3"/>
        <v>19500</v>
      </c>
      <c r="I182" s="323">
        <v>40</v>
      </c>
      <c r="J182" s="324">
        <f>E182*G182+F182*I183+H182</f>
        <v>309550</v>
      </c>
    </row>
    <row r="183" spans="1:10" ht="16.5">
      <c r="A183" s="317" t="s">
        <v>144</v>
      </c>
      <c r="B183" s="318">
        <v>5</v>
      </c>
      <c r="C183" s="318"/>
      <c r="D183" s="319" t="s">
        <v>105</v>
      </c>
      <c r="E183" s="318">
        <v>195</v>
      </c>
      <c r="F183" s="320">
        <v>640</v>
      </c>
      <c r="G183" s="321">
        <v>1350</v>
      </c>
      <c r="H183" s="322">
        <f t="shared" si="3"/>
        <v>19500</v>
      </c>
      <c r="I183" s="323">
        <v>40</v>
      </c>
      <c r="J183" s="324">
        <f>E183*G183+F183*I184+H183</f>
        <v>308350</v>
      </c>
    </row>
    <row r="184" spans="1:10" ht="1.5" customHeight="1">
      <c r="A184" s="317" t="s">
        <v>144</v>
      </c>
      <c r="B184" s="318">
        <v>6</v>
      </c>
      <c r="C184" s="318"/>
      <c r="D184" s="319" t="s">
        <v>105</v>
      </c>
      <c r="E184" s="318">
        <v>195</v>
      </c>
      <c r="F184" s="320">
        <v>730</v>
      </c>
      <c r="G184" s="321">
        <v>1350</v>
      </c>
      <c r="H184" s="322">
        <f t="shared" si="3"/>
        <v>19500</v>
      </c>
      <c r="I184" s="323">
        <v>40</v>
      </c>
      <c r="J184" s="324">
        <v>319000</v>
      </c>
    </row>
    <row r="185" spans="1:10" ht="16.5" hidden="1">
      <c r="A185" s="317" t="s">
        <v>144</v>
      </c>
      <c r="B185" s="318">
        <v>7</v>
      </c>
      <c r="C185" s="318"/>
      <c r="D185" s="319" t="s">
        <v>126</v>
      </c>
      <c r="E185" s="318">
        <v>195</v>
      </c>
      <c r="F185" s="320">
        <v>660</v>
      </c>
      <c r="G185" s="321">
        <v>1350</v>
      </c>
      <c r="H185" s="322">
        <f t="shared" si="3"/>
        <v>19500</v>
      </c>
      <c r="I185" s="323">
        <v>40</v>
      </c>
      <c r="J185" s="324">
        <v>313000</v>
      </c>
    </row>
    <row r="186" spans="1:10" ht="16.5" hidden="1">
      <c r="A186" s="317" t="s">
        <v>144</v>
      </c>
      <c r="B186" s="318">
        <v>8</v>
      </c>
      <c r="C186" s="318"/>
      <c r="D186" s="319" t="s">
        <v>126</v>
      </c>
      <c r="E186" s="318">
        <v>195</v>
      </c>
      <c r="F186" s="320">
        <v>670</v>
      </c>
      <c r="G186" s="321">
        <v>1350</v>
      </c>
      <c r="H186" s="322">
        <f t="shared" si="3"/>
        <v>19500</v>
      </c>
      <c r="I186" s="323">
        <v>40</v>
      </c>
      <c r="J186" s="324">
        <f>E186*G186+F186*I192+H186</f>
        <v>309550</v>
      </c>
    </row>
    <row r="187" spans="1:10" ht="16.5">
      <c r="A187" s="317" t="s">
        <v>144</v>
      </c>
      <c r="B187" s="318">
        <v>9</v>
      </c>
      <c r="C187" s="318"/>
      <c r="D187" s="319" t="s">
        <v>105</v>
      </c>
      <c r="E187" s="318">
        <v>195</v>
      </c>
      <c r="F187" s="320">
        <v>620</v>
      </c>
      <c r="G187" s="321">
        <v>1350</v>
      </c>
      <c r="H187" s="322">
        <f t="shared" si="3"/>
        <v>19500</v>
      </c>
      <c r="I187" s="323">
        <v>40</v>
      </c>
      <c r="J187" s="324">
        <v>313000</v>
      </c>
    </row>
    <row r="188" spans="1:10" ht="16.5">
      <c r="A188" s="317" t="s">
        <v>144</v>
      </c>
      <c r="B188" s="318">
        <v>10</v>
      </c>
      <c r="C188" s="318"/>
      <c r="D188" s="319" t="s">
        <v>105</v>
      </c>
      <c r="E188" s="318">
        <v>195</v>
      </c>
      <c r="F188" s="320">
        <v>625</v>
      </c>
      <c r="G188" s="321">
        <v>1350</v>
      </c>
      <c r="H188" s="322">
        <f t="shared" si="3"/>
        <v>19500</v>
      </c>
      <c r="I188" s="323">
        <v>40</v>
      </c>
      <c r="J188" s="324">
        <f>E188*G188+F188*I189+H188</f>
        <v>307750</v>
      </c>
    </row>
    <row r="189" spans="1:10" ht="16.5">
      <c r="A189" s="317" t="s">
        <v>144</v>
      </c>
      <c r="B189" s="318">
        <v>11</v>
      </c>
      <c r="C189" s="318"/>
      <c r="D189" s="319" t="s">
        <v>105</v>
      </c>
      <c r="E189" s="318">
        <v>195</v>
      </c>
      <c r="F189" s="320">
        <v>650</v>
      </c>
      <c r="G189" s="321">
        <v>1350</v>
      </c>
      <c r="H189" s="322">
        <f t="shared" si="3"/>
        <v>19500</v>
      </c>
      <c r="I189" s="323">
        <v>40</v>
      </c>
      <c r="J189" s="324">
        <f>E189*G189+F189*I190+H189</f>
        <v>308750</v>
      </c>
    </row>
    <row r="190" spans="1:10" ht="16.5">
      <c r="A190" s="317" t="s">
        <v>144</v>
      </c>
      <c r="B190" s="318">
        <v>12</v>
      </c>
      <c r="C190" s="318"/>
      <c r="D190" s="319" t="s">
        <v>105</v>
      </c>
      <c r="E190" s="318">
        <v>195</v>
      </c>
      <c r="F190" s="320">
        <v>735</v>
      </c>
      <c r="G190" s="321">
        <v>1350</v>
      </c>
      <c r="H190" s="322">
        <f t="shared" si="3"/>
        <v>19500</v>
      </c>
      <c r="I190" s="323">
        <v>40</v>
      </c>
      <c r="J190" s="324">
        <v>319000</v>
      </c>
    </row>
    <row r="191" spans="1:10" ht="16.5">
      <c r="A191" s="317" t="s">
        <v>144</v>
      </c>
      <c r="B191" s="318">
        <v>13</v>
      </c>
      <c r="C191" s="318"/>
      <c r="D191" s="319" t="s">
        <v>105</v>
      </c>
      <c r="E191" s="318">
        <v>195</v>
      </c>
      <c r="F191" s="320">
        <v>775</v>
      </c>
      <c r="G191" s="321">
        <v>1350</v>
      </c>
      <c r="H191" s="322">
        <f t="shared" si="3"/>
        <v>19500</v>
      </c>
      <c r="I191" s="323">
        <v>40</v>
      </c>
      <c r="J191" s="324">
        <v>313000</v>
      </c>
    </row>
    <row r="192" spans="1:10" ht="1.5" customHeight="1">
      <c r="A192" s="317" t="s">
        <v>144</v>
      </c>
      <c r="B192" s="318">
        <v>14</v>
      </c>
      <c r="C192" s="318"/>
      <c r="D192" s="319" t="s">
        <v>105</v>
      </c>
      <c r="E192" s="318">
        <v>195</v>
      </c>
      <c r="F192" s="320">
        <v>1100</v>
      </c>
      <c r="G192" s="321">
        <v>1350</v>
      </c>
      <c r="H192" s="322">
        <f t="shared" si="3"/>
        <v>19500</v>
      </c>
      <c r="I192" s="323">
        <v>40</v>
      </c>
      <c r="J192" s="324">
        <f>E192*G192+F192*I198+H192</f>
        <v>337750</v>
      </c>
    </row>
    <row r="193" spans="1:10" ht="16.5">
      <c r="A193" s="325" t="s">
        <v>145</v>
      </c>
      <c r="B193" s="326"/>
      <c r="C193" s="326"/>
      <c r="D193" s="327"/>
      <c r="E193" s="326"/>
      <c r="F193" s="326"/>
      <c r="G193" s="328"/>
      <c r="H193" s="329"/>
      <c r="I193" s="330"/>
      <c r="J193" s="308"/>
    </row>
    <row r="194" spans="1:10" ht="0.75" customHeight="1">
      <c r="A194" s="317" t="s">
        <v>144</v>
      </c>
      <c r="B194" s="318">
        <v>1</v>
      </c>
      <c r="C194" s="318"/>
      <c r="D194" s="319" t="s">
        <v>106</v>
      </c>
      <c r="E194" s="318">
        <v>307</v>
      </c>
      <c r="F194" s="320">
        <v>1235</v>
      </c>
      <c r="G194" s="321">
        <v>1300</v>
      </c>
      <c r="H194" s="322">
        <f>E194*100</f>
        <v>30700</v>
      </c>
      <c r="I194" s="323">
        <v>30</v>
      </c>
      <c r="J194" s="324">
        <f>E194*G194+F194*I195+H194</f>
        <v>466850</v>
      </c>
    </row>
    <row r="195" spans="1:10" ht="16.5" hidden="1">
      <c r="A195" s="317" t="s">
        <v>144</v>
      </c>
      <c r="B195" s="318">
        <v>2</v>
      </c>
      <c r="C195" s="318"/>
      <c r="D195" s="319" t="s">
        <v>126</v>
      </c>
      <c r="E195" s="318">
        <v>195</v>
      </c>
      <c r="F195" s="320">
        <v>985</v>
      </c>
      <c r="G195" s="321">
        <v>1300</v>
      </c>
      <c r="H195" s="322">
        <f aca="true" t="shared" si="4" ref="H195:H232">E195*100</f>
        <v>19500</v>
      </c>
      <c r="I195" s="323">
        <v>30</v>
      </c>
      <c r="J195" s="324">
        <v>319000</v>
      </c>
    </row>
    <row r="196" spans="1:10" ht="16.5" hidden="1">
      <c r="A196" s="317" t="s">
        <v>144</v>
      </c>
      <c r="B196" s="318">
        <v>3</v>
      </c>
      <c r="C196" s="318"/>
      <c r="D196" s="319" t="s">
        <v>126</v>
      </c>
      <c r="E196" s="318">
        <v>195</v>
      </c>
      <c r="F196" s="320">
        <v>930</v>
      </c>
      <c r="G196" s="321">
        <v>1300</v>
      </c>
      <c r="H196" s="322">
        <f t="shared" si="4"/>
        <v>19500</v>
      </c>
      <c r="I196" s="323">
        <v>30</v>
      </c>
      <c r="J196" s="324">
        <v>313000</v>
      </c>
    </row>
    <row r="197" spans="1:10" ht="16.5" hidden="1">
      <c r="A197" s="317" t="s">
        <v>144</v>
      </c>
      <c r="B197" s="318">
        <v>4</v>
      </c>
      <c r="C197" s="318"/>
      <c r="D197" s="319" t="s">
        <v>126</v>
      </c>
      <c r="E197" s="318">
        <v>195</v>
      </c>
      <c r="F197" s="320">
        <v>905</v>
      </c>
      <c r="G197" s="321">
        <v>1300</v>
      </c>
      <c r="H197" s="322">
        <f t="shared" si="4"/>
        <v>19500</v>
      </c>
      <c r="I197" s="323">
        <v>30</v>
      </c>
      <c r="J197" s="324">
        <f>E197*G197+F197*I198+H197</f>
        <v>318250</v>
      </c>
    </row>
    <row r="198" spans="1:10" ht="16.5" hidden="1">
      <c r="A198" s="317" t="s">
        <v>144</v>
      </c>
      <c r="B198" s="318">
        <v>7</v>
      </c>
      <c r="C198" s="318"/>
      <c r="D198" s="319" t="s">
        <v>126</v>
      </c>
      <c r="E198" s="318">
        <v>195</v>
      </c>
      <c r="F198" s="320">
        <v>750</v>
      </c>
      <c r="G198" s="321">
        <v>1300</v>
      </c>
      <c r="H198" s="322">
        <f t="shared" si="4"/>
        <v>19500</v>
      </c>
      <c r="I198" s="323">
        <v>50</v>
      </c>
      <c r="J198" s="324">
        <f>E198*G198+F198*I199+H198</f>
        <v>295500</v>
      </c>
    </row>
    <row r="199" spans="1:10" ht="15" hidden="1">
      <c r="A199" s="331" t="s">
        <v>146</v>
      </c>
      <c r="B199" s="332">
        <v>5</v>
      </c>
      <c r="C199" s="332"/>
      <c r="D199" s="333" t="s">
        <v>126</v>
      </c>
      <c r="E199" s="332">
        <v>195</v>
      </c>
      <c r="F199" s="334">
        <v>975</v>
      </c>
      <c r="G199" s="335">
        <v>1250</v>
      </c>
      <c r="H199" s="336">
        <f t="shared" si="4"/>
        <v>19500</v>
      </c>
      <c r="I199" s="337">
        <v>30</v>
      </c>
      <c r="J199" s="338">
        <v>291000</v>
      </c>
    </row>
    <row r="200" spans="1:10" ht="16.5" hidden="1">
      <c r="A200" s="317" t="s">
        <v>144</v>
      </c>
      <c r="B200" s="318">
        <v>7</v>
      </c>
      <c r="C200" s="318"/>
      <c r="D200" s="319" t="s">
        <v>126</v>
      </c>
      <c r="E200" s="318">
        <v>195</v>
      </c>
      <c r="F200" s="320">
        <v>795</v>
      </c>
      <c r="G200" s="321">
        <v>1300</v>
      </c>
      <c r="H200" s="322">
        <f t="shared" si="4"/>
        <v>19500</v>
      </c>
      <c r="I200" s="323">
        <v>50</v>
      </c>
      <c r="J200" s="324">
        <f>E200*G200+F200*I201+H200</f>
        <v>296850</v>
      </c>
    </row>
    <row r="201" spans="1:10" ht="16.5" hidden="1">
      <c r="A201" s="317" t="s">
        <v>144</v>
      </c>
      <c r="B201" s="318">
        <v>9</v>
      </c>
      <c r="C201" s="318"/>
      <c r="D201" s="319" t="s">
        <v>126</v>
      </c>
      <c r="E201" s="318">
        <v>195</v>
      </c>
      <c r="F201" s="320">
        <v>935</v>
      </c>
      <c r="G201" s="321">
        <v>1300</v>
      </c>
      <c r="H201" s="322">
        <v>19500</v>
      </c>
      <c r="I201" s="323">
        <v>30</v>
      </c>
      <c r="J201" s="324">
        <v>309000</v>
      </c>
    </row>
    <row r="202" spans="1:10" ht="16.5" hidden="1">
      <c r="A202" s="317" t="s">
        <v>144</v>
      </c>
      <c r="B202" s="318">
        <v>13</v>
      </c>
      <c r="C202" s="318"/>
      <c r="D202" s="319" t="s">
        <v>126</v>
      </c>
      <c r="E202" s="318">
        <v>195</v>
      </c>
      <c r="F202" s="320">
        <v>875</v>
      </c>
      <c r="G202" s="321">
        <v>1300</v>
      </c>
      <c r="H202" s="322">
        <f t="shared" si="4"/>
        <v>19500</v>
      </c>
      <c r="I202" s="323">
        <v>30</v>
      </c>
      <c r="J202" s="324">
        <v>306000</v>
      </c>
    </row>
    <row r="203" spans="1:10" ht="0.75" customHeight="1" hidden="1">
      <c r="A203" s="317" t="s">
        <v>143</v>
      </c>
      <c r="B203" s="318">
        <v>16</v>
      </c>
      <c r="C203" s="318"/>
      <c r="D203" s="319" t="s">
        <v>105</v>
      </c>
      <c r="E203" s="318">
        <v>195</v>
      </c>
      <c r="F203" s="320">
        <v>838</v>
      </c>
      <c r="G203" s="321">
        <v>1350</v>
      </c>
      <c r="H203" s="322">
        <f t="shared" si="4"/>
        <v>19500</v>
      </c>
      <c r="I203" s="323">
        <v>70</v>
      </c>
      <c r="J203" s="324">
        <f>G203*E203+I203*F203</f>
        <v>321910</v>
      </c>
    </row>
    <row r="204" spans="1:10" ht="16.5" hidden="1">
      <c r="A204" s="317" t="s">
        <v>143</v>
      </c>
      <c r="B204" s="318">
        <v>17</v>
      </c>
      <c r="C204" s="318"/>
      <c r="D204" s="319" t="s">
        <v>105</v>
      </c>
      <c r="E204" s="318">
        <v>195</v>
      </c>
      <c r="F204" s="320">
        <v>755</v>
      </c>
      <c r="G204" s="321">
        <v>1350</v>
      </c>
      <c r="H204" s="322">
        <f t="shared" si="4"/>
        <v>19500</v>
      </c>
      <c r="I204" s="323">
        <v>70</v>
      </c>
      <c r="J204" s="324">
        <f>G204*E204+I204*F204</f>
        <v>316100</v>
      </c>
    </row>
    <row r="205" spans="1:10" ht="16.5">
      <c r="A205" s="325" t="s">
        <v>147</v>
      </c>
      <c r="B205" s="326"/>
      <c r="C205" s="326"/>
      <c r="D205" s="327"/>
      <c r="E205" s="326"/>
      <c r="F205" s="326"/>
      <c r="G205" s="328"/>
      <c r="H205" s="339"/>
      <c r="I205" s="330"/>
      <c r="J205" s="308"/>
    </row>
    <row r="206" spans="1:10" ht="16.5">
      <c r="A206" s="340" t="s">
        <v>147</v>
      </c>
      <c r="B206" s="341">
        <v>22</v>
      </c>
      <c r="C206" s="341"/>
      <c r="D206" s="342">
        <v>7</v>
      </c>
      <c r="E206" s="341">
        <v>195</v>
      </c>
      <c r="F206" s="343">
        <v>653</v>
      </c>
      <c r="G206" s="344">
        <v>1400</v>
      </c>
      <c r="H206" s="345">
        <f>E206*100</f>
        <v>19500</v>
      </c>
      <c r="I206" s="346">
        <v>50</v>
      </c>
      <c r="J206" s="347">
        <f>G206*E206+F206*I206+H206</f>
        <v>325150</v>
      </c>
    </row>
    <row r="207" spans="1:10" ht="15">
      <c r="A207" s="348" t="s">
        <v>146</v>
      </c>
      <c r="B207" s="349">
        <v>22</v>
      </c>
      <c r="C207" s="349"/>
      <c r="D207" s="350" t="s">
        <v>106</v>
      </c>
      <c r="E207" s="349">
        <v>307</v>
      </c>
      <c r="F207" s="351">
        <v>770</v>
      </c>
      <c r="G207" s="352">
        <v>1400</v>
      </c>
      <c r="H207" s="353">
        <f>E207*100</f>
        <v>30700</v>
      </c>
      <c r="I207" s="354">
        <v>30</v>
      </c>
      <c r="J207" s="355">
        <v>419000</v>
      </c>
    </row>
    <row r="208" spans="1:10" ht="16.5">
      <c r="A208" s="325" t="s">
        <v>148</v>
      </c>
      <c r="B208" s="326"/>
      <c r="C208" s="326"/>
      <c r="D208" s="327"/>
      <c r="E208" s="326"/>
      <c r="F208" s="326"/>
      <c r="G208" s="328"/>
      <c r="H208" s="339"/>
      <c r="I208" s="330"/>
      <c r="J208" s="308"/>
    </row>
    <row r="209" spans="1:10" ht="0.75" customHeight="1">
      <c r="A209" s="356" t="s">
        <v>149</v>
      </c>
      <c r="B209" s="357"/>
      <c r="C209" s="356"/>
      <c r="D209" s="357"/>
      <c r="E209" s="357"/>
      <c r="F209" s="358"/>
      <c r="G209" s="358"/>
      <c r="H209" s="322">
        <f t="shared" si="4"/>
        <v>0</v>
      </c>
      <c r="I209" s="359"/>
      <c r="J209" s="360"/>
    </row>
    <row r="210" spans="1:10" ht="16.5" hidden="1">
      <c r="A210" s="361" t="s">
        <v>106</v>
      </c>
      <c r="B210" s="362">
        <v>1</v>
      </c>
      <c r="C210" s="361">
        <v>6</v>
      </c>
      <c r="D210" s="362">
        <v>307</v>
      </c>
      <c r="E210" s="362">
        <v>1496</v>
      </c>
      <c r="F210" s="363">
        <v>2750</v>
      </c>
      <c r="G210" s="363">
        <v>0</v>
      </c>
      <c r="H210" s="322">
        <f t="shared" si="4"/>
        <v>149600</v>
      </c>
      <c r="I210" s="364">
        <v>0</v>
      </c>
      <c r="J210" s="363" t="e">
        <f>#REF!*#REF!</f>
        <v>#REF!</v>
      </c>
    </row>
    <row r="211" spans="1:10" ht="15" customHeight="1" hidden="1">
      <c r="A211" s="361" t="s">
        <v>126</v>
      </c>
      <c r="B211" s="362">
        <v>2</v>
      </c>
      <c r="C211" s="361">
        <v>6</v>
      </c>
      <c r="D211" s="362">
        <v>195</v>
      </c>
      <c r="E211" s="362">
        <v>853</v>
      </c>
      <c r="F211" s="363">
        <v>2750</v>
      </c>
      <c r="G211" s="363">
        <v>0</v>
      </c>
      <c r="H211" s="322">
        <f t="shared" si="4"/>
        <v>85300</v>
      </c>
      <c r="I211" s="364">
        <v>0</v>
      </c>
      <c r="J211" s="363" t="e">
        <f>#REF!*#REF!</f>
        <v>#REF!</v>
      </c>
    </row>
    <row r="212" spans="1:10" ht="16.5" hidden="1">
      <c r="A212" s="361" t="s">
        <v>126</v>
      </c>
      <c r="B212" s="362">
        <v>3</v>
      </c>
      <c r="C212" s="361">
        <v>6</v>
      </c>
      <c r="D212" s="362">
        <v>195</v>
      </c>
      <c r="E212" s="362">
        <v>847</v>
      </c>
      <c r="F212" s="363">
        <v>2750</v>
      </c>
      <c r="G212" s="363">
        <v>0</v>
      </c>
      <c r="H212" s="322">
        <f t="shared" si="4"/>
        <v>84700</v>
      </c>
      <c r="I212" s="364">
        <v>0</v>
      </c>
      <c r="J212" s="363" t="e">
        <f>#REF!*#REF!</f>
        <v>#REF!</v>
      </c>
    </row>
    <row r="213" spans="1:10" ht="16.5" hidden="1">
      <c r="A213" s="361" t="s">
        <v>105</v>
      </c>
      <c r="B213" s="362">
        <v>4</v>
      </c>
      <c r="C213" s="361">
        <v>6</v>
      </c>
      <c r="D213" s="362">
        <v>195</v>
      </c>
      <c r="E213" s="362">
        <v>665</v>
      </c>
      <c r="F213" s="363">
        <v>2500</v>
      </c>
      <c r="G213" s="363">
        <v>0</v>
      </c>
      <c r="H213" s="322">
        <f t="shared" si="4"/>
        <v>66500</v>
      </c>
      <c r="I213" s="364">
        <v>0</v>
      </c>
      <c r="J213" s="363" t="e">
        <f>#REF!*#REF!</f>
        <v>#REF!</v>
      </c>
    </row>
    <row r="214" spans="1:10" ht="16.5" hidden="1">
      <c r="A214" s="361" t="s">
        <v>105</v>
      </c>
      <c r="B214" s="362">
        <v>5</v>
      </c>
      <c r="C214" s="361">
        <v>6</v>
      </c>
      <c r="D214" s="362">
        <v>195</v>
      </c>
      <c r="E214" s="362">
        <v>650</v>
      </c>
      <c r="F214" s="363">
        <v>2500</v>
      </c>
      <c r="G214" s="363">
        <v>0</v>
      </c>
      <c r="H214" s="322">
        <f t="shared" si="4"/>
        <v>65000</v>
      </c>
      <c r="I214" s="364">
        <v>0</v>
      </c>
      <c r="J214" s="363" t="e">
        <f>#REF!*#REF!</f>
        <v>#REF!</v>
      </c>
    </row>
    <row r="215" spans="1:10" ht="16.5" hidden="1">
      <c r="A215" s="361" t="s">
        <v>105</v>
      </c>
      <c r="B215" s="362">
        <v>6</v>
      </c>
      <c r="C215" s="361">
        <v>6</v>
      </c>
      <c r="D215" s="362">
        <v>195</v>
      </c>
      <c r="E215" s="362">
        <v>673</v>
      </c>
      <c r="F215" s="363">
        <v>2500</v>
      </c>
      <c r="G215" s="363">
        <v>0</v>
      </c>
      <c r="H215" s="322">
        <f t="shared" si="4"/>
        <v>67300</v>
      </c>
      <c r="I215" s="364">
        <v>0</v>
      </c>
      <c r="J215" s="363" t="e">
        <f>#REF!*#REF!</f>
        <v>#REF!</v>
      </c>
    </row>
    <row r="216" spans="1:10" ht="16.5" hidden="1">
      <c r="A216" s="361" t="s">
        <v>105</v>
      </c>
      <c r="B216" s="362">
        <v>7</v>
      </c>
      <c r="C216" s="361">
        <v>6</v>
      </c>
      <c r="D216" s="362">
        <v>195</v>
      </c>
      <c r="E216" s="362">
        <v>653</v>
      </c>
      <c r="F216" s="363">
        <v>2500</v>
      </c>
      <c r="G216" s="363">
        <v>0</v>
      </c>
      <c r="H216" s="322">
        <f t="shared" si="4"/>
        <v>65300</v>
      </c>
      <c r="I216" s="364">
        <v>0</v>
      </c>
      <c r="J216" s="363" t="e">
        <f>#REF!*#REF!</f>
        <v>#REF!</v>
      </c>
    </row>
    <row r="217" spans="1:10" ht="16.5" hidden="1">
      <c r="A217" s="361" t="s">
        <v>126</v>
      </c>
      <c r="B217" s="362">
        <v>8</v>
      </c>
      <c r="C217" s="361">
        <v>6</v>
      </c>
      <c r="D217" s="362">
        <v>195</v>
      </c>
      <c r="E217" s="362">
        <v>952</v>
      </c>
      <c r="F217" s="363">
        <v>2500</v>
      </c>
      <c r="G217" s="363">
        <v>0</v>
      </c>
      <c r="H217" s="322">
        <f t="shared" si="4"/>
        <v>95200</v>
      </c>
      <c r="I217" s="364">
        <v>0</v>
      </c>
      <c r="J217" s="363" t="e">
        <f>#REF!*#REF!</f>
        <v>#REF!</v>
      </c>
    </row>
    <row r="218" spans="1:10" ht="16.5" hidden="1">
      <c r="A218" s="361" t="s">
        <v>106</v>
      </c>
      <c r="B218" s="362">
        <v>9</v>
      </c>
      <c r="C218" s="361">
        <v>6</v>
      </c>
      <c r="D218" s="362">
        <v>307</v>
      </c>
      <c r="E218" s="362">
        <v>1265</v>
      </c>
      <c r="F218" s="363">
        <v>2750</v>
      </c>
      <c r="G218" s="363">
        <v>0</v>
      </c>
      <c r="H218" s="322">
        <f t="shared" si="4"/>
        <v>126500</v>
      </c>
      <c r="I218" s="364">
        <v>0</v>
      </c>
      <c r="J218" s="363" t="e">
        <f>#REF!*#REF!</f>
        <v>#REF!</v>
      </c>
    </row>
    <row r="219" spans="1:10" ht="16.5" hidden="1">
      <c r="A219" s="361" t="s">
        <v>105</v>
      </c>
      <c r="B219" s="362">
        <v>10</v>
      </c>
      <c r="C219" s="361">
        <v>6</v>
      </c>
      <c r="D219" s="362">
        <v>195</v>
      </c>
      <c r="E219" s="362">
        <v>1056</v>
      </c>
      <c r="F219" s="363">
        <v>2500</v>
      </c>
      <c r="G219" s="363">
        <v>0</v>
      </c>
      <c r="H219" s="322">
        <f t="shared" si="4"/>
        <v>105600</v>
      </c>
      <c r="I219" s="364">
        <v>0</v>
      </c>
      <c r="J219" s="363" t="e">
        <f>#REF!*#REF!</f>
        <v>#REF!</v>
      </c>
    </row>
    <row r="220" spans="1:10" ht="16.5" hidden="1">
      <c r="A220" s="361" t="s">
        <v>105</v>
      </c>
      <c r="B220" s="362">
        <v>11</v>
      </c>
      <c r="C220" s="361">
        <v>6</v>
      </c>
      <c r="D220" s="362">
        <v>195</v>
      </c>
      <c r="E220" s="362">
        <v>824</v>
      </c>
      <c r="F220" s="363">
        <v>2500</v>
      </c>
      <c r="G220" s="363">
        <v>0</v>
      </c>
      <c r="H220" s="322">
        <f t="shared" si="4"/>
        <v>82400</v>
      </c>
      <c r="I220" s="364">
        <v>0</v>
      </c>
      <c r="J220" s="363" t="e">
        <f>#REF!*#REF!</f>
        <v>#REF!</v>
      </c>
    </row>
    <row r="221" spans="1:10" ht="16.5" hidden="1">
      <c r="A221" s="361" t="s">
        <v>106</v>
      </c>
      <c r="B221" s="362">
        <v>12</v>
      </c>
      <c r="C221" s="361">
        <v>6</v>
      </c>
      <c r="D221" s="362">
        <v>307</v>
      </c>
      <c r="E221" s="362">
        <v>1208</v>
      </c>
      <c r="F221" s="363">
        <v>2500</v>
      </c>
      <c r="G221" s="363">
        <v>0</v>
      </c>
      <c r="H221" s="322">
        <f t="shared" si="4"/>
        <v>120800</v>
      </c>
      <c r="I221" s="364">
        <v>0</v>
      </c>
      <c r="J221" s="363" t="e">
        <f>#REF!*#REF!</f>
        <v>#REF!</v>
      </c>
    </row>
    <row r="222" spans="1:10" ht="16.5" hidden="1">
      <c r="A222" s="361" t="s">
        <v>126</v>
      </c>
      <c r="B222" s="362">
        <v>13</v>
      </c>
      <c r="C222" s="361">
        <v>6</v>
      </c>
      <c r="D222" s="362">
        <v>195</v>
      </c>
      <c r="E222" s="362">
        <v>855</v>
      </c>
      <c r="F222" s="363">
        <v>2500</v>
      </c>
      <c r="G222" s="363">
        <v>0</v>
      </c>
      <c r="H222" s="322">
        <f t="shared" si="4"/>
        <v>85500</v>
      </c>
      <c r="I222" s="364">
        <v>0</v>
      </c>
      <c r="J222" s="363" t="e">
        <f>#REF!*#REF!</f>
        <v>#REF!</v>
      </c>
    </row>
    <row r="223" spans="1:10" ht="16.5" hidden="1">
      <c r="A223" s="361" t="s">
        <v>126</v>
      </c>
      <c r="B223" s="362">
        <v>14</v>
      </c>
      <c r="C223" s="361">
        <v>6</v>
      </c>
      <c r="D223" s="362">
        <v>195</v>
      </c>
      <c r="E223" s="362">
        <v>858</v>
      </c>
      <c r="F223" s="363">
        <v>2500</v>
      </c>
      <c r="G223" s="363">
        <v>0</v>
      </c>
      <c r="H223" s="322">
        <f t="shared" si="4"/>
        <v>85800</v>
      </c>
      <c r="I223" s="364">
        <v>0</v>
      </c>
      <c r="J223" s="363" t="e">
        <f>#REF!*#REF!</f>
        <v>#REF!</v>
      </c>
    </row>
    <row r="224" spans="1:10" ht="16.5" hidden="1">
      <c r="A224" s="361" t="s">
        <v>106</v>
      </c>
      <c r="B224" s="362">
        <v>15</v>
      </c>
      <c r="C224" s="361">
        <v>6</v>
      </c>
      <c r="D224" s="362">
        <v>307</v>
      </c>
      <c r="E224" s="362">
        <v>1389</v>
      </c>
      <c r="F224" s="363">
        <v>2500</v>
      </c>
      <c r="G224" s="363">
        <v>0</v>
      </c>
      <c r="H224" s="322">
        <f t="shared" si="4"/>
        <v>138900</v>
      </c>
      <c r="I224" s="364">
        <v>0</v>
      </c>
      <c r="J224" s="363" t="e">
        <f>#REF!*#REF!</f>
        <v>#REF!</v>
      </c>
    </row>
    <row r="225" spans="1:10" ht="16.5" hidden="1">
      <c r="A225" s="361" t="s">
        <v>105</v>
      </c>
      <c r="B225" s="362">
        <v>16</v>
      </c>
      <c r="C225" s="361">
        <v>6</v>
      </c>
      <c r="D225" s="362">
        <v>195</v>
      </c>
      <c r="E225" s="362">
        <v>838</v>
      </c>
      <c r="F225" s="363">
        <v>2500</v>
      </c>
      <c r="G225" s="363">
        <v>0</v>
      </c>
      <c r="H225" s="322">
        <f t="shared" si="4"/>
        <v>83800</v>
      </c>
      <c r="I225" s="364">
        <v>0</v>
      </c>
      <c r="J225" s="363" t="e">
        <f>#REF!*#REF!</f>
        <v>#REF!</v>
      </c>
    </row>
    <row r="226" spans="1:10" ht="16.5" hidden="1">
      <c r="A226" s="361" t="s">
        <v>105</v>
      </c>
      <c r="B226" s="362">
        <v>17</v>
      </c>
      <c r="C226" s="361">
        <v>6</v>
      </c>
      <c r="D226" s="362">
        <v>195</v>
      </c>
      <c r="E226" s="362">
        <v>755</v>
      </c>
      <c r="F226" s="363">
        <v>2500</v>
      </c>
      <c r="G226" s="363">
        <v>0</v>
      </c>
      <c r="H226" s="322">
        <f t="shared" si="4"/>
        <v>75500</v>
      </c>
      <c r="I226" s="364">
        <v>0</v>
      </c>
      <c r="J226" s="363" t="e">
        <f>#REF!*#REF!</f>
        <v>#REF!</v>
      </c>
    </row>
    <row r="227" spans="1:10" ht="16.5" hidden="1">
      <c r="A227" s="361" t="s">
        <v>106</v>
      </c>
      <c r="B227" s="362">
        <v>18</v>
      </c>
      <c r="C227" s="361">
        <v>6</v>
      </c>
      <c r="D227" s="362">
        <v>307</v>
      </c>
      <c r="E227" s="362">
        <v>1446</v>
      </c>
      <c r="F227" s="363">
        <v>2750</v>
      </c>
      <c r="G227" s="363">
        <v>0</v>
      </c>
      <c r="H227" s="322">
        <f t="shared" si="4"/>
        <v>144600</v>
      </c>
      <c r="I227" s="364">
        <v>0</v>
      </c>
      <c r="J227" s="363" t="e">
        <f>#REF!*#REF!</f>
        <v>#REF!</v>
      </c>
    </row>
    <row r="228" spans="1:10" ht="16.5" hidden="1">
      <c r="A228" s="361" t="s">
        <v>106</v>
      </c>
      <c r="B228" s="362">
        <v>19</v>
      </c>
      <c r="C228" s="361">
        <v>6</v>
      </c>
      <c r="D228" s="362">
        <v>307</v>
      </c>
      <c r="E228" s="362">
        <v>1246</v>
      </c>
      <c r="F228" s="363">
        <v>2500</v>
      </c>
      <c r="G228" s="363">
        <v>0</v>
      </c>
      <c r="H228" s="322">
        <f t="shared" si="4"/>
        <v>124600</v>
      </c>
      <c r="I228" s="364">
        <v>0</v>
      </c>
      <c r="J228" s="363" t="e">
        <f>#REF!*#REF!</f>
        <v>#REF!</v>
      </c>
    </row>
    <row r="229" spans="1:10" ht="16.5" hidden="1">
      <c r="A229" s="361" t="s">
        <v>105</v>
      </c>
      <c r="B229" s="362">
        <v>20</v>
      </c>
      <c r="C229" s="361">
        <v>6</v>
      </c>
      <c r="D229" s="362">
        <v>195</v>
      </c>
      <c r="E229" s="362">
        <v>743</v>
      </c>
      <c r="F229" s="363">
        <v>2500</v>
      </c>
      <c r="G229" s="363">
        <v>0</v>
      </c>
      <c r="H229" s="322">
        <f t="shared" si="4"/>
        <v>74300</v>
      </c>
      <c r="I229" s="364">
        <v>0</v>
      </c>
      <c r="J229" s="363" t="e">
        <f>#REF!*#REF!</f>
        <v>#REF!</v>
      </c>
    </row>
    <row r="230" spans="1:10" ht="16.5" hidden="1">
      <c r="A230" s="361" t="s">
        <v>105</v>
      </c>
      <c r="B230" s="362">
        <v>21</v>
      </c>
      <c r="C230" s="361">
        <v>6</v>
      </c>
      <c r="D230" s="362">
        <v>195</v>
      </c>
      <c r="E230" s="362">
        <v>663</v>
      </c>
      <c r="F230" s="363">
        <v>2500</v>
      </c>
      <c r="G230" s="363">
        <v>0</v>
      </c>
      <c r="H230" s="322">
        <f t="shared" si="4"/>
        <v>66300</v>
      </c>
      <c r="I230" s="364">
        <v>0</v>
      </c>
      <c r="J230" s="365" t="e">
        <f>#REF!*#REF!</f>
        <v>#REF!</v>
      </c>
    </row>
    <row r="231" spans="1:10" ht="16.5">
      <c r="A231" s="161" t="s">
        <v>107</v>
      </c>
      <c r="B231" s="104">
        <v>20</v>
      </c>
      <c r="C231" s="161"/>
      <c r="D231" s="104" t="s">
        <v>105</v>
      </c>
      <c r="E231" s="362">
        <v>195</v>
      </c>
      <c r="F231" s="259">
        <v>723</v>
      </c>
      <c r="G231" s="162">
        <v>1250</v>
      </c>
      <c r="H231" s="322">
        <f t="shared" si="4"/>
        <v>19500</v>
      </c>
      <c r="I231" s="163">
        <v>40</v>
      </c>
      <c r="J231" s="260">
        <v>291000</v>
      </c>
    </row>
    <row r="232" spans="1:11" ht="15">
      <c r="A232" s="164" t="s">
        <v>107</v>
      </c>
      <c r="B232" s="110">
        <v>24</v>
      </c>
      <c r="C232" s="164"/>
      <c r="D232" s="110" t="s">
        <v>105</v>
      </c>
      <c r="E232" s="110">
        <v>195</v>
      </c>
      <c r="F232" s="165">
        <v>735</v>
      </c>
      <c r="G232" s="166">
        <v>1250</v>
      </c>
      <c r="H232" s="379">
        <f t="shared" si="4"/>
        <v>19500</v>
      </c>
      <c r="I232" s="167">
        <v>40</v>
      </c>
      <c r="J232" s="262">
        <v>278000</v>
      </c>
      <c r="K232" s="91"/>
    </row>
    <row r="233" spans="1:10" ht="16.5">
      <c r="A233" s="325" t="s">
        <v>150</v>
      </c>
      <c r="B233" s="326"/>
      <c r="C233" s="326"/>
      <c r="D233" s="327"/>
      <c r="E233" s="326"/>
      <c r="F233" s="326"/>
      <c r="G233" s="328"/>
      <c r="H233" s="339"/>
      <c r="I233" s="330"/>
      <c r="J233" s="308"/>
    </row>
    <row r="234" spans="1:10" ht="16.5">
      <c r="A234" s="317" t="s">
        <v>151</v>
      </c>
      <c r="B234" s="318">
        <v>10</v>
      </c>
      <c r="C234" s="318"/>
      <c r="D234" s="319" t="s">
        <v>105</v>
      </c>
      <c r="E234" s="318">
        <v>195</v>
      </c>
      <c r="F234" s="320">
        <v>742</v>
      </c>
      <c r="G234" s="321">
        <v>1400</v>
      </c>
      <c r="H234" s="322">
        <f aca="true" t="shared" si="5" ref="H234:H248">E234*100</f>
        <v>19500</v>
      </c>
      <c r="I234" s="323">
        <v>60</v>
      </c>
      <c r="J234" s="324">
        <f aca="true" t="shared" si="6" ref="J234:J247">E234*G234+F234*I235+H234</f>
        <v>337020</v>
      </c>
    </row>
    <row r="235" spans="1:10" ht="16.5">
      <c r="A235" s="317" t="s">
        <v>151</v>
      </c>
      <c r="B235" s="318">
        <v>11</v>
      </c>
      <c r="C235" s="318"/>
      <c r="D235" s="319" t="s">
        <v>105</v>
      </c>
      <c r="E235" s="318">
        <v>195</v>
      </c>
      <c r="F235" s="320">
        <v>701</v>
      </c>
      <c r="G235" s="321">
        <v>1400</v>
      </c>
      <c r="H235" s="322">
        <f t="shared" si="5"/>
        <v>19500</v>
      </c>
      <c r="I235" s="323">
        <v>60</v>
      </c>
      <c r="J235" s="324">
        <f t="shared" si="6"/>
        <v>334560</v>
      </c>
    </row>
    <row r="236" spans="1:10" ht="16.5">
      <c r="A236" s="317" t="s">
        <v>151</v>
      </c>
      <c r="B236" s="318">
        <v>12</v>
      </c>
      <c r="C236" s="318"/>
      <c r="D236" s="319" t="s">
        <v>105</v>
      </c>
      <c r="E236" s="318">
        <v>195</v>
      </c>
      <c r="F236" s="320">
        <v>689</v>
      </c>
      <c r="G236" s="321">
        <v>1400</v>
      </c>
      <c r="H236" s="322">
        <f t="shared" si="5"/>
        <v>19500</v>
      </c>
      <c r="I236" s="323">
        <v>60</v>
      </c>
      <c r="J236" s="324">
        <f t="shared" si="6"/>
        <v>333840</v>
      </c>
    </row>
    <row r="237" spans="1:10" ht="16.5">
      <c r="A237" s="317" t="s">
        <v>151</v>
      </c>
      <c r="B237" s="318">
        <v>13</v>
      </c>
      <c r="C237" s="318"/>
      <c r="D237" s="319" t="s">
        <v>105</v>
      </c>
      <c r="E237" s="318">
        <v>195</v>
      </c>
      <c r="F237" s="320">
        <v>676</v>
      </c>
      <c r="G237" s="321">
        <v>1400</v>
      </c>
      <c r="H237" s="322">
        <f t="shared" si="5"/>
        <v>19500</v>
      </c>
      <c r="I237" s="323">
        <v>60</v>
      </c>
      <c r="J237" s="324">
        <f t="shared" si="6"/>
        <v>333060</v>
      </c>
    </row>
    <row r="238" spans="1:10" ht="16.5">
      <c r="A238" s="317" t="s">
        <v>151</v>
      </c>
      <c r="B238" s="318">
        <v>14</v>
      </c>
      <c r="C238" s="318"/>
      <c r="D238" s="319" t="s">
        <v>105</v>
      </c>
      <c r="E238" s="318">
        <v>195</v>
      </c>
      <c r="F238" s="320">
        <v>664</v>
      </c>
      <c r="G238" s="321">
        <v>1400</v>
      </c>
      <c r="H238" s="322">
        <f t="shared" si="5"/>
        <v>19500</v>
      </c>
      <c r="I238" s="323">
        <v>60</v>
      </c>
      <c r="J238" s="324">
        <f t="shared" si="6"/>
        <v>332340</v>
      </c>
    </row>
    <row r="239" spans="1:10" ht="16.5">
      <c r="A239" s="317" t="s">
        <v>151</v>
      </c>
      <c r="B239" s="318">
        <v>15</v>
      </c>
      <c r="C239" s="318"/>
      <c r="D239" s="319" t="s">
        <v>105</v>
      </c>
      <c r="E239" s="318">
        <v>195</v>
      </c>
      <c r="F239" s="320">
        <v>653</v>
      </c>
      <c r="G239" s="321">
        <v>1400</v>
      </c>
      <c r="H239" s="322">
        <f t="shared" si="5"/>
        <v>19500</v>
      </c>
      <c r="I239" s="323">
        <v>60</v>
      </c>
      <c r="J239" s="324">
        <f t="shared" si="6"/>
        <v>331680</v>
      </c>
    </row>
    <row r="240" spans="1:10" ht="16.5">
      <c r="A240" s="317" t="s">
        <v>151</v>
      </c>
      <c r="B240" s="318">
        <v>16</v>
      </c>
      <c r="C240" s="318"/>
      <c r="D240" s="319" t="s">
        <v>106</v>
      </c>
      <c r="E240" s="318">
        <v>307</v>
      </c>
      <c r="F240" s="320">
        <v>883</v>
      </c>
      <c r="G240" s="321">
        <v>1400</v>
      </c>
      <c r="H240" s="322">
        <f t="shared" si="5"/>
        <v>30700</v>
      </c>
      <c r="I240" s="323">
        <v>60</v>
      </c>
      <c r="J240" s="324">
        <f t="shared" si="6"/>
        <v>513480</v>
      </c>
    </row>
    <row r="241" spans="1:10" ht="16.5">
      <c r="A241" s="317" t="s">
        <v>151</v>
      </c>
      <c r="B241" s="318">
        <v>17</v>
      </c>
      <c r="C241" s="318"/>
      <c r="D241" s="319" t="s">
        <v>105</v>
      </c>
      <c r="E241" s="318">
        <v>195</v>
      </c>
      <c r="F241" s="320">
        <v>659</v>
      </c>
      <c r="G241" s="321">
        <v>1400</v>
      </c>
      <c r="H241" s="322">
        <f t="shared" si="5"/>
        <v>19500</v>
      </c>
      <c r="I241" s="323">
        <v>60</v>
      </c>
      <c r="J241" s="324">
        <f t="shared" si="6"/>
        <v>332040</v>
      </c>
    </row>
    <row r="242" spans="1:10" ht="16.5">
      <c r="A242" s="317" t="s">
        <v>151</v>
      </c>
      <c r="B242" s="318">
        <v>18</v>
      </c>
      <c r="C242" s="318"/>
      <c r="D242" s="319" t="s">
        <v>105</v>
      </c>
      <c r="E242" s="318">
        <v>195</v>
      </c>
      <c r="F242" s="320">
        <v>654</v>
      </c>
      <c r="G242" s="321">
        <v>1400</v>
      </c>
      <c r="H242" s="322">
        <f t="shared" si="5"/>
        <v>19500</v>
      </c>
      <c r="I242" s="323">
        <v>60</v>
      </c>
      <c r="J242" s="324">
        <f t="shared" si="6"/>
        <v>331740</v>
      </c>
    </row>
    <row r="243" spans="1:10" ht="16.5">
      <c r="A243" s="317" t="s">
        <v>151</v>
      </c>
      <c r="B243" s="318">
        <v>19</v>
      </c>
      <c r="C243" s="318"/>
      <c r="D243" s="319" t="s">
        <v>105</v>
      </c>
      <c r="E243" s="318">
        <v>195</v>
      </c>
      <c r="F243" s="320">
        <v>662</v>
      </c>
      <c r="G243" s="321">
        <v>1400</v>
      </c>
      <c r="H243" s="322">
        <f t="shared" si="5"/>
        <v>19500</v>
      </c>
      <c r="I243" s="323">
        <v>60</v>
      </c>
      <c r="J243" s="324">
        <f t="shared" si="6"/>
        <v>332220</v>
      </c>
    </row>
    <row r="244" spans="1:10" ht="16.5">
      <c r="A244" s="317" t="s">
        <v>151</v>
      </c>
      <c r="B244" s="318">
        <v>20</v>
      </c>
      <c r="C244" s="318"/>
      <c r="D244" s="319" t="s">
        <v>105</v>
      </c>
      <c r="E244" s="318">
        <v>195</v>
      </c>
      <c r="F244" s="320">
        <v>667</v>
      </c>
      <c r="G244" s="321">
        <v>1400</v>
      </c>
      <c r="H244" s="322">
        <f t="shared" si="5"/>
        <v>19500</v>
      </c>
      <c r="I244" s="323">
        <v>60</v>
      </c>
      <c r="J244" s="324">
        <f t="shared" si="6"/>
        <v>332520</v>
      </c>
    </row>
    <row r="245" spans="1:10" ht="16.5">
      <c r="A245" s="317" t="s">
        <v>151</v>
      </c>
      <c r="B245" s="318">
        <v>21</v>
      </c>
      <c r="C245" s="318"/>
      <c r="D245" s="319" t="s">
        <v>105</v>
      </c>
      <c r="E245" s="318">
        <v>195</v>
      </c>
      <c r="F245" s="320">
        <v>676</v>
      </c>
      <c r="G245" s="321">
        <v>1400</v>
      </c>
      <c r="H245" s="322">
        <f t="shared" si="5"/>
        <v>19500</v>
      </c>
      <c r="I245" s="323">
        <v>60</v>
      </c>
      <c r="J245" s="324">
        <f t="shared" si="6"/>
        <v>333060</v>
      </c>
    </row>
    <row r="246" spans="1:10" ht="16.5">
      <c r="A246" s="317" t="s">
        <v>151</v>
      </c>
      <c r="B246" s="318">
        <v>22</v>
      </c>
      <c r="C246" s="318"/>
      <c r="D246" s="319" t="s">
        <v>105</v>
      </c>
      <c r="E246" s="318">
        <v>195</v>
      </c>
      <c r="F246" s="320">
        <v>682</v>
      </c>
      <c r="G246" s="321">
        <v>1400</v>
      </c>
      <c r="H246" s="322">
        <f t="shared" si="5"/>
        <v>19500</v>
      </c>
      <c r="I246" s="323">
        <v>60</v>
      </c>
      <c r="J246" s="324">
        <f t="shared" si="6"/>
        <v>333420</v>
      </c>
    </row>
    <row r="247" spans="1:10" ht="16.5">
      <c r="A247" s="317" t="s">
        <v>151</v>
      </c>
      <c r="B247" s="318">
        <v>23</v>
      </c>
      <c r="C247" s="318"/>
      <c r="D247" s="319" t="s">
        <v>105</v>
      </c>
      <c r="E247" s="318">
        <v>195</v>
      </c>
      <c r="F247" s="320">
        <v>691</v>
      </c>
      <c r="G247" s="321">
        <v>1400</v>
      </c>
      <c r="H247" s="322">
        <f t="shared" si="5"/>
        <v>19500</v>
      </c>
      <c r="I247" s="323">
        <v>60</v>
      </c>
      <c r="J247" s="324">
        <f t="shared" si="6"/>
        <v>333960</v>
      </c>
    </row>
    <row r="248" spans="1:10" ht="16.5">
      <c r="A248" s="317" t="s">
        <v>151</v>
      </c>
      <c r="B248" s="318">
        <v>24</v>
      </c>
      <c r="C248" s="318"/>
      <c r="D248" s="319" t="s">
        <v>105</v>
      </c>
      <c r="E248" s="318">
        <v>195</v>
      </c>
      <c r="F248" s="320">
        <v>715</v>
      </c>
      <c r="G248" s="321">
        <v>1400</v>
      </c>
      <c r="H248" s="322">
        <f t="shared" si="5"/>
        <v>19500</v>
      </c>
      <c r="I248" s="323">
        <v>60</v>
      </c>
      <c r="J248" s="324">
        <f>G248*E248+F248*I247+H248</f>
        <v>335400</v>
      </c>
    </row>
  </sheetData>
  <conditionalFormatting sqref="A35:K53 A54 A61:H61 G54:I54 A56:I59 J56:J58 K56:K59 G23:J27">
    <cfRule type="expression" priority="1" dxfId="0" stopIfTrue="1">
      <formula>$I23="sold"</formula>
    </cfRule>
  </conditionalFormatting>
  <conditionalFormatting sqref="A8:L22 A23:F23 K23:L27">
    <cfRule type="expression" priority="2" dxfId="0" stopIfTrue="1">
      <formula>$C8="sold"</formula>
    </cfRule>
  </conditionalFormatting>
  <dataValidations count="1">
    <dataValidation type="list" allowBlank="1" showInputMessage="1" showErrorMessage="1" sqref="L8:L23 L25:L27">
      <formula1>$O$11:$O$14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dcterms:created xsi:type="dcterms:W3CDTF">1996-10-14T23:33:28Z</dcterms:created>
  <dcterms:modified xsi:type="dcterms:W3CDTF">2015-01-19T08:26:26Z</dcterms:modified>
  <cp:category/>
  <cp:version/>
  <cp:contentType/>
  <cp:contentStatus/>
</cp:coreProperties>
</file>