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'Sheet1'!$A$1:$L$83</definedName>
  </definedNames>
  <calcPr fullCalcOnLoad="1"/>
</workbook>
</file>

<file path=xl/sharedStrings.xml><?xml version="1.0" encoding="utf-8"?>
<sst xmlns="http://schemas.openxmlformats.org/spreadsheetml/2006/main" count="280" uniqueCount="102">
  <si>
    <t>обект</t>
  </si>
  <si>
    <t>ет.</t>
  </si>
  <si>
    <t>Блок А</t>
  </si>
  <si>
    <t>ІІ</t>
  </si>
  <si>
    <t>ІІІ</t>
  </si>
  <si>
    <t>ІV</t>
  </si>
  <si>
    <t>V</t>
  </si>
  <si>
    <t>VІ</t>
  </si>
  <si>
    <t>Блок В</t>
  </si>
  <si>
    <t>Блок С</t>
  </si>
  <si>
    <t>Блок D</t>
  </si>
  <si>
    <t>покрив-тераса</t>
  </si>
  <si>
    <t>Общо</t>
  </si>
  <si>
    <t>цена в евро</t>
  </si>
  <si>
    <t>скидка 5%</t>
  </si>
  <si>
    <t>6 месяца</t>
  </si>
  <si>
    <t>1 год</t>
  </si>
  <si>
    <t>парк</t>
  </si>
  <si>
    <t>бассейн</t>
  </si>
  <si>
    <t>парк/бассейн</t>
  </si>
  <si>
    <t xml:space="preserve">парк </t>
  </si>
  <si>
    <t>боссейн</t>
  </si>
  <si>
    <t xml:space="preserve"> бассейн</t>
  </si>
  <si>
    <t>с одной спальней</t>
  </si>
  <si>
    <t>студия</t>
  </si>
  <si>
    <t>двухспальный</t>
  </si>
  <si>
    <t>за кв.м</t>
  </si>
  <si>
    <t>за кв.м.</t>
  </si>
  <si>
    <t>А 201</t>
  </si>
  <si>
    <t>А 202</t>
  </si>
  <si>
    <t>А 204</t>
  </si>
  <si>
    <t>А 205</t>
  </si>
  <si>
    <t>А 206</t>
  </si>
  <si>
    <t>А 207</t>
  </si>
  <si>
    <t>А 302</t>
  </si>
  <si>
    <t>А 304</t>
  </si>
  <si>
    <t>А 305</t>
  </si>
  <si>
    <t>А 403</t>
  </si>
  <si>
    <t>А 404</t>
  </si>
  <si>
    <t>А 503</t>
  </si>
  <si>
    <t>А 504</t>
  </si>
  <si>
    <t>А 601</t>
  </si>
  <si>
    <t>В 202</t>
  </si>
  <si>
    <t>В 203</t>
  </si>
  <si>
    <t>В 204</t>
  </si>
  <si>
    <t>В 205</t>
  </si>
  <si>
    <t>В 208</t>
  </si>
  <si>
    <t>В 302</t>
  </si>
  <si>
    <t>В 404</t>
  </si>
  <si>
    <t>В 501</t>
  </si>
  <si>
    <t>В 503</t>
  </si>
  <si>
    <t>В 504</t>
  </si>
  <si>
    <t>В 505</t>
  </si>
  <si>
    <t>В 507</t>
  </si>
  <si>
    <t>С 202</t>
  </si>
  <si>
    <t>С 203</t>
  </si>
  <si>
    <t>С 205</t>
  </si>
  <si>
    <t>С 302</t>
  </si>
  <si>
    <t>С 303</t>
  </si>
  <si>
    <t>С 304</t>
  </si>
  <si>
    <t>С 403</t>
  </si>
  <si>
    <t>С 405</t>
  </si>
  <si>
    <t>С 406</t>
  </si>
  <si>
    <t>С 408</t>
  </si>
  <si>
    <t>С 502</t>
  </si>
  <si>
    <t>С 503</t>
  </si>
  <si>
    <t>С 504</t>
  </si>
  <si>
    <t>D 202</t>
  </si>
  <si>
    <t>D 204</t>
  </si>
  <si>
    <t>D 205</t>
  </si>
  <si>
    <t>D 301</t>
  </si>
  <si>
    <t>D 302</t>
  </si>
  <si>
    <t>D 304</t>
  </si>
  <si>
    <t>D 308</t>
  </si>
  <si>
    <t>D 402</t>
  </si>
  <si>
    <t>D 405</t>
  </si>
  <si>
    <t>D 503</t>
  </si>
  <si>
    <t>D 504</t>
  </si>
  <si>
    <t>D 507</t>
  </si>
  <si>
    <t>жилищ. Площ кв.м</t>
  </si>
  <si>
    <t>общие части</t>
  </si>
  <si>
    <t>общая площадь</t>
  </si>
  <si>
    <t>План оплаты - Вариант В</t>
  </si>
  <si>
    <t>Депозит - 2000 евро</t>
  </si>
  <si>
    <t>40% до 20 дней, предварительный договор</t>
  </si>
  <si>
    <t>трех спальный</t>
  </si>
  <si>
    <t>D 601</t>
  </si>
  <si>
    <t>D 508</t>
  </si>
  <si>
    <t>C 208</t>
  </si>
  <si>
    <t>B 308</t>
  </si>
  <si>
    <t>Индивидуальный.</t>
  </si>
  <si>
    <t>B 401</t>
  </si>
  <si>
    <t>А 307</t>
  </si>
  <si>
    <t>Беспроцентная рассрочка до 1 года!</t>
  </si>
  <si>
    <t>План оплаты - Вариант A</t>
  </si>
  <si>
    <t>План оплаты - Вариант B</t>
  </si>
  <si>
    <t>D 203</t>
  </si>
  <si>
    <t>АКЦИЯ</t>
  </si>
  <si>
    <t>С 206</t>
  </si>
  <si>
    <t xml:space="preserve"> АКЦИЯ</t>
  </si>
  <si>
    <t>D 209</t>
  </si>
  <si>
    <t>Апартаменты на Солнечном берегу, лот 695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</si>
</sst>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00"/>
    <numFmt numFmtId="174" formatCode="0.00000"/>
    <numFmt numFmtId="175" formatCode="_-* #,##0.00\ [$€-1]_-;\-* #,##0.00\ [$€-1]_-;_-* &quot;-&quot;??\ [$€-1]_-;_-@_-"/>
    <numFmt numFmtId="176" formatCode="0.0"/>
  </numFmts>
  <fonts count="7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sz val="16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1"/>
      <color indexed="1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7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20"/>
      <color indexed="10"/>
      <name val="Arial"/>
      <family val="2"/>
    </font>
    <font>
      <i/>
      <sz val="20"/>
      <color indexed="17"/>
      <name val="Arial"/>
      <family val="2"/>
    </font>
    <font>
      <sz val="20"/>
      <color indexed="10"/>
      <name val="Arial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1"/>
      <color rgb="FF00B050"/>
      <name val="Arial"/>
      <family val="2"/>
    </font>
    <font>
      <b/>
      <i/>
      <sz val="11"/>
      <color rgb="FFFF0000"/>
      <name val="Arial"/>
      <family val="2"/>
    </font>
    <font>
      <b/>
      <i/>
      <sz val="12"/>
      <color rgb="FF00B050"/>
      <name val="Arial"/>
      <family val="2"/>
    </font>
    <font>
      <b/>
      <i/>
      <sz val="12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20"/>
      <color rgb="FFFF0000"/>
      <name val="Arial"/>
      <family val="2"/>
    </font>
    <font>
      <i/>
      <sz val="20"/>
      <color rgb="FF00B050"/>
      <name val="Arial"/>
      <family val="2"/>
    </font>
    <font>
      <sz val="20"/>
      <color rgb="FFFF0000"/>
      <name val="Arial"/>
      <family val="2"/>
    </font>
    <font>
      <b/>
      <i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6" applyNumberFormat="0" applyAlignment="0" applyProtection="0"/>
    <xf numFmtId="0" fontId="51" fillId="29" borderId="2" applyNumberFormat="0" applyAlignment="0" applyProtection="0"/>
    <xf numFmtId="0" fontId="52" fillId="30" borderId="7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indent="1"/>
    </xf>
    <xf numFmtId="2" fontId="2" fillId="0" borderId="10" xfId="0" applyNumberFormat="1" applyFont="1" applyBorder="1" applyAlignment="1">
      <alignment horizontal="left" indent="1"/>
    </xf>
    <xf numFmtId="2" fontId="2" fillId="34" borderId="10" xfId="0" applyNumberFormat="1" applyFont="1" applyFill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2" fillId="0" borderId="13" xfId="0" applyFont="1" applyBorder="1" applyAlignment="1">
      <alignment horizontal="left" indent="1"/>
    </xf>
    <xf numFmtId="0" fontId="2" fillId="34" borderId="10" xfId="0" applyFont="1" applyFill="1" applyBorder="1" applyAlignment="1">
      <alignment horizontal="left" indent="1"/>
    </xf>
    <xf numFmtId="0" fontId="4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indent="1"/>
    </xf>
    <xf numFmtId="0" fontId="2" fillId="34" borderId="13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7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2" fontId="2" fillId="35" borderId="15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left" indent="1"/>
    </xf>
    <xf numFmtId="1" fontId="4" fillId="35" borderId="11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indent="1"/>
    </xf>
    <xf numFmtId="0" fontId="4" fillId="35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3" fontId="69" fillId="35" borderId="0" xfId="0" applyNumberFormat="1" applyFont="1" applyFill="1" applyAlignment="1">
      <alignment/>
    </xf>
    <xf numFmtId="0" fontId="69" fillId="35" borderId="0" xfId="0" applyFont="1" applyFill="1" applyAlignment="1">
      <alignment/>
    </xf>
    <xf numFmtId="0" fontId="70" fillId="35" borderId="10" xfId="0" applyFont="1" applyFill="1" applyBorder="1" applyAlignment="1">
      <alignment/>
    </xf>
    <xf numFmtId="0" fontId="70" fillId="35" borderId="10" xfId="0" applyFont="1" applyFill="1" applyBorder="1" applyAlignment="1">
      <alignment horizontal="left" indent="1"/>
    </xf>
    <xf numFmtId="1" fontId="71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0" fillId="34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indent="1"/>
    </xf>
    <xf numFmtId="1" fontId="4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11" borderId="11" xfId="0" applyFont="1" applyFill="1" applyBorder="1" applyAlignment="1">
      <alignment/>
    </xf>
    <xf numFmtId="0" fontId="2" fillId="11" borderId="11" xfId="0" applyFont="1" applyFill="1" applyBorder="1" applyAlignment="1">
      <alignment horizontal="center"/>
    </xf>
    <xf numFmtId="2" fontId="2" fillId="11" borderId="11" xfId="0" applyNumberFormat="1" applyFont="1" applyFill="1" applyBorder="1" applyAlignment="1">
      <alignment/>
    </xf>
    <xf numFmtId="2" fontId="2" fillId="11" borderId="17" xfId="0" applyNumberFormat="1" applyFont="1" applyFill="1" applyBorder="1" applyAlignment="1">
      <alignment/>
    </xf>
    <xf numFmtId="2" fontId="2" fillId="11" borderId="10" xfId="0" applyNumberFormat="1" applyFont="1" applyFill="1" applyBorder="1" applyAlignment="1">
      <alignment horizontal="left" indent="1"/>
    </xf>
    <xf numFmtId="1" fontId="4" fillId="11" borderId="11" xfId="0" applyNumberFormat="1" applyFont="1" applyFill="1" applyBorder="1" applyAlignment="1">
      <alignment/>
    </xf>
    <xf numFmtId="0" fontId="2" fillId="11" borderId="10" xfId="0" applyFont="1" applyFill="1" applyBorder="1" applyAlignment="1">
      <alignment horizontal="left" indent="1"/>
    </xf>
    <xf numFmtId="1" fontId="4" fillId="11" borderId="10" xfId="0" applyNumberFormat="1" applyFont="1" applyFill="1" applyBorder="1" applyAlignment="1">
      <alignment/>
    </xf>
    <xf numFmtId="0" fontId="2" fillId="11" borderId="10" xfId="0" applyFont="1" applyFill="1" applyBorder="1" applyAlignment="1">
      <alignment/>
    </xf>
    <xf numFmtId="3" fontId="69" fillId="11" borderId="0" xfId="0" applyNumberFormat="1" applyFont="1" applyFill="1" applyAlignment="1">
      <alignment/>
    </xf>
    <xf numFmtId="0" fontId="2" fillId="11" borderId="10" xfId="0" applyFont="1" applyFill="1" applyBorder="1" applyAlignment="1">
      <alignment horizontal="center"/>
    </xf>
    <xf numFmtId="2" fontId="2" fillId="11" borderId="10" xfId="0" applyNumberFormat="1" applyFont="1" applyFill="1" applyBorder="1" applyAlignment="1">
      <alignment/>
    </xf>
    <xf numFmtId="2" fontId="2" fillId="11" borderId="15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S6" sqref="S6"/>
    </sheetView>
  </sheetViews>
  <sheetFormatPr defaultColWidth="9.140625" defaultRowHeight="12.75"/>
  <cols>
    <col min="1" max="1" width="11.8515625" style="2" customWidth="1"/>
    <col min="2" max="2" width="4.28125" style="2" customWidth="1"/>
    <col min="3" max="3" width="16.28125" style="2" customWidth="1"/>
    <col min="4" max="4" width="20.421875" style="2" customWidth="1"/>
    <col min="5" max="5" width="8.421875" style="2" customWidth="1"/>
    <col min="6" max="6" width="8.7109375" style="2" customWidth="1"/>
    <col min="7" max="7" width="11.140625" style="2" customWidth="1"/>
    <col min="8" max="8" width="11.28125" style="45" hidden="1" customWidth="1"/>
    <col min="9" max="9" width="15.8515625" style="29" customWidth="1"/>
    <col min="10" max="10" width="10.421875" style="45" hidden="1" customWidth="1"/>
    <col min="11" max="11" width="15.28125" style="29" customWidth="1"/>
    <col min="12" max="12" width="6.8515625" style="2" hidden="1" customWidth="1"/>
    <col min="13" max="13" width="13.8515625" style="2" customWidth="1"/>
    <col min="14" max="16" width="9.140625" style="2" hidden="1" customWidth="1"/>
    <col min="17" max="16384" width="9.140625" style="2" customWidth="1"/>
  </cols>
  <sheetData>
    <row r="1" spans="1:11" ht="15">
      <c r="A1" s="116" t="s">
        <v>101</v>
      </c>
      <c r="B1" s="116"/>
      <c r="C1" s="116"/>
      <c r="D1" s="116"/>
      <c r="E1" s="116"/>
      <c r="F1" s="116"/>
      <c r="G1" s="116"/>
      <c r="H1" s="119"/>
      <c r="I1" s="119"/>
      <c r="J1" s="119"/>
      <c r="K1" s="119"/>
    </row>
    <row r="2" spans="1:11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8" ht="18">
      <c r="A4" s="1"/>
      <c r="B4" s="1"/>
      <c r="C4" s="1"/>
      <c r="D4" s="1"/>
      <c r="E4" s="1"/>
      <c r="F4" s="1"/>
      <c r="G4" s="1"/>
      <c r="H4" s="44"/>
    </row>
    <row r="5" spans="1:7" ht="30.75" customHeight="1">
      <c r="A5" s="3"/>
      <c r="B5" s="3"/>
      <c r="C5" s="3"/>
      <c r="D5" s="3"/>
      <c r="E5" s="3"/>
      <c r="F5" s="3"/>
      <c r="G5" s="3"/>
    </row>
    <row r="6" spans="1:12" ht="23.25" customHeight="1">
      <c r="A6" s="69"/>
      <c r="B6" s="70"/>
      <c r="C6" s="138" t="s">
        <v>93</v>
      </c>
      <c r="D6" s="71"/>
      <c r="E6" s="72"/>
      <c r="F6" s="73"/>
      <c r="G6" s="74"/>
      <c r="H6" s="75"/>
      <c r="I6" s="76"/>
      <c r="J6" s="77"/>
      <c r="K6" s="78"/>
      <c r="L6" s="77"/>
    </row>
    <row r="7" spans="1:7" ht="13.5" customHeight="1">
      <c r="A7" s="3"/>
      <c r="B7" s="3"/>
      <c r="C7" s="32"/>
      <c r="D7" s="3"/>
      <c r="E7" s="3"/>
      <c r="F7" s="3"/>
      <c r="G7" s="3"/>
    </row>
    <row r="8" spans="1:17" ht="20.25" customHeight="1">
      <c r="A8" s="60"/>
      <c r="B8" s="61"/>
      <c r="C8" s="60"/>
      <c r="D8" s="62"/>
      <c r="E8" s="60" t="s">
        <v>94</v>
      </c>
      <c r="F8" s="60"/>
      <c r="G8" s="64"/>
      <c r="H8" s="60" t="s">
        <v>82</v>
      </c>
      <c r="J8" s="65"/>
      <c r="K8" s="61" t="s">
        <v>95</v>
      </c>
      <c r="L8" s="60"/>
      <c r="N8" s="66"/>
      <c r="O8" s="66"/>
      <c r="P8" s="66"/>
      <c r="Q8" s="79"/>
    </row>
    <row r="9" spans="1:12" ht="20.25" customHeight="1">
      <c r="A9" s="67"/>
      <c r="B9" s="63"/>
      <c r="C9" s="62"/>
      <c r="D9" s="62"/>
      <c r="E9" s="67" t="s">
        <v>83</v>
      </c>
      <c r="F9" s="67"/>
      <c r="G9" s="3"/>
      <c r="J9" s="65"/>
      <c r="K9" s="63" t="s">
        <v>90</v>
      </c>
      <c r="L9" s="62"/>
    </row>
    <row r="10" spans="1:12" ht="20.25" customHeight="1">
      <c r="A10" s="67"/>
      <c r="B10" s="63"/>
      <c r="C10" s="62"/>
      <c r="D10" s="62"/>
      <c r="E10" s="67" t="s">
        <v>84</v>
      </c>
      <c r="F10" s="67"/>
      <c r="G10" s="3"/>
      <c r="J10" s="65"/>
      <c r="K10" s="63"/>
      <c r="L10" s="62"/>
    </row>
    <row r="11" spans="1:12" ht="20.25" customHeight="1" thickBot="1">
      <c r="A11" s="67"/>
      <c r="B11" s="63"/>
      <c r="C11" s="62"/>
      <c r="D11" s="62"/>
      <c r="E11" s="67" t="s">
        <v>93</v>
      </c>
      <c r="F11" s="68"/>
      <c r="G11" s="3"/>
      <c r="J11" s="65"/>
      <c r="K11" s="63"/>
      <c r="L11" s="62"/>
    </row>
    <row r="12" spans="1:12" ht="16.5" customHeight="1">
      <c r="A12" s="117" t="s">
        <v>0</v>
      </c>
      <c r="B12" s="117" t="s">
        <v>1</v>
      </c>
      <c r="C12" s="34"/>
      <c r="D12" s="34"/>
      <c r="E12" s="113" t="s">
        <v>79</v>
      </c>
      <c r="F12" s="113" t="s">
        <v>80</v>
      </c>
      <c r="G12" s="113" t="s">
        <v>81</v>
      </c>
      <c r="H12" s="46"/>
      <c r="I12" s="35"/>
      <c r="J12" s="53"/>
      <c r="K12" s="35"/>
      <c r="L12" s="13"/>
    </row>
    <row r="13" spans="1:16" ht="30" customHeight="1">
      <c r="A13" s="118"/>
      <c r="B13" s="118"/>
      <c r="C13" s="33"/>
      <c r="D13" s="33"/>
      <c r="E13" s="114"/>
      <c r="F13" s="114"/>
      <c r="G13" s="114"/>
      <c r="H13" s="47"/>
      <c r="I13" s="30" t="s">
        <v>16</v>
      </c>
      <c r="J13" s="51"/>
      <c r="K13" s="30" t="s">
        <v>15</v>
      </c>
      <c r="L13" s="4"/>
      <c r="M13" s="95" t="s">
        <v>99</v>
      </c>
      <c r="N13" s="95"/>
      <c r="O13" s="95"/>
      <c r="P13" s="112"/>
    </row>
    <row r="14" spans="1:16" ht="35.25" customHeight="1" thickBot="1">
      <c r="A14" s="36" t="s">
        <v>2</v>
      </c>
      <c r="B14" s="15"/>
      <c r="C14" s="15"/>
      <c r="D14" s="15"/>
      <c r="E14" s="14"/>
      <c r="F14" s="14"/>
      <c r="G14" s="14"/>
      <c r="H14" s="56" t="s">
        <v>27</v>
      </c>
      <c r="I14" s="55" t="s">
        <v>13</v>
      </c>
      <c r="J14" s="48" t="s">
        <v>26</v>
      </c>
      <c r="K14" s="37" t="s">
        <v>14</v>
      </c>
      <c r="L14" s="14"/>
      <c r="M14" s="95"/>
      <c r="N14" s="95"/>
      <c r="O14" s="95"/>
      <c r="P14" s="112"/>
    </row>
    <row r="15" spans="1:15" ht="18">
      <c r="A15" s="4" t="s">
        <v>28</v>
      </c>
      <c r="B15" s="7" t="s">
        <v>3</v>
      </c>
      <c r="C15" s="7" t="s">
        <v>17</v>
      </c>
      <c r="D15" s="7" t="s">
        <v>23</v>
      </c>
      <c r="E15" s="8">
        <v>39.74</v>
      </c>
      <c r="F15" s="8">
        <v>8.53</v>
      </c>
      <c r="G15" s="26">
        <f aca="true" t="shared" si="0" ref="G15:G20">F15+E15</f>
        <v>48.27</v>
      </c>
      <c r="H15" s="49">
        <v>900</v>
      </c>
      <c r="I15" s="82">
        <f aca="true" t="shared" si="1" ref="I15:I59">G15*H15</f>
        <v>43443</v>
      </c>
      <c r="J15" s="51">
        <f>H15-H15*0.05</f>
        <v>855</v>
      </c>
      <c r="K15" s="83">
        <f>J15*G15</f>
        <v>41270.850000000006</v>
      </c>
      <c r="L15" s="4">
        <f>H15-H15*0.1</f>
        <v>810</v>
      </c>
      <c r="M15" s="100"/>
      <c r="N15" s="100"/>
      <c r="O15" s="100"/>
    </row>
    <row r="16" spans="1:15" ht="18">
      <c r="A16" s="4" t="s">
        <v>29</v>
      </c>
      <c r="B16" s="7" t="s">
        <v>3</v>
      </c>
      <c r="C16" s="7" t="s">
        <v>19</v>
      </c>
      <c r="D16" s="7" t="s">
        <v>23</v>
      </c>
      <c r="E16" s="8">
        <v>49.51</v>
      </c>
      <c r="F16" s="8">
        <v>10.42</v>
      </c>
      <c r="G16" s="26">
        <f t="shared" si="0"/>
        <v>59.93</v>
      </c>
      <c r="H16" s="49">
        <v>950</v>
      </c>
      <c r="I16" s="82">
        <f t="shared" si="1"/>
        <v>56933.5</v>
      </c>
      <c r="J16" s="51">
        <f aca="true" t="shared" si="2" ref="J16:J41">H16-H16*0.05</f>
        <v>902.5</v>
      </c>
      <c r="K16" s="83">
        <f>J16*G16</f>
        <v>54086.825</v>
      </c>
      <c r="L16" s="4">
        <f aca="true" t="shared" si="3" ref="L16:L41">H16-H16*0.1</f>
        <v>855</v>
      </c>
      <c r="M16" s="100"/>
      <c r="N16" s="100"/>
      <c r="O16" s="100"/>
    </row>
    <row r="17" spans="1:15" ht="18">
      <c r="A17" s="85" t="s">
        <v>30</v>
      </c>
      <c r="B17" s="86" t="s">
        <v>3</v>
      </c>
      <c r="C17" s="86" t="s">
        <v>18</v>
      </c>
      <c r="D17" s="86" t="s">
        <v>23</v>
      </c>
      <c r="E17" s="87">
        <v>42.04</v>
      </c>
      <c r="F17" s="87">
        <v>8.59</v>
      </c>
      <c r="G17" s="88">
        <f t="shared" si="0"/>
        <v>50.629999999999995</v>
      </c>
      <c r="H17" s="89">
        <v>950</v>
      </c>
      <c r="I17" s="90">
        <f t="shared" si="1"/>
        <v>48098.49999999999</v>
      </c>
      <c r="J17" s="91"/>
      <c r="K17" s="92"/>
      <c r="L17" s="85"/>
      <c r="M17" s="94">
        <v>43000</v>
      </c>
      <c r="N17" s="95" t="s">
        <v>97</v>
      </c>
      <c r="O17" s="100"/>
    </row>
    <row r="18" spans="1:15" ht="18">
      <c r="A18" s="85" t="s">
        <v>31</v>
      </c>
      <c r="B18" s="86" t="s">
        <v>3</v>
      </c>
      <c r="C18" s="86" t="s">
        <v>18</v>
      </c>
      <c r="D18" s="86" t="s">
        <v>23</v>
      </c>
      <c r="E18" s="87">
        <v>45.54</v>
      </c>
      <c r="F18" s="87">
        <v>9.2</v>
      </c>
      <c r="G18" s="88">
        <f t="shared" si="0"/>
        <v>54.739999999999995</v>
      </c>
      <c r="H18" s="89">
        <v>950</v>
      </c>
      <c r="I18" s="90">
        <f t="shared" si="1"/>
        <v>52002.99999999999</v>
      </c>
      <c r="J18" s="91"/>
      <c r="K18" s="92"/>
      <c r="L18" s="85"/>
      <c r="M18" s="94">
        <v>45000</v>
      </c>
      <c r="N18" s="95" t="s">
        <v>97</v>
      </c>
      <c r="O18" s="100"/>
    </row>
    <row r="19" spans="1:15" ht="18">
      <c r="A19" s="85" t="s">
        <v>32</v>
      </c>
      <c r="B19" s="86" t="s">
        <v>3</v>
      </c>
      <c r="C19" s="86" t="s">
        <v>17</v>
      </c>
      <c r="D19" s="86" t="s">
        <v>23</v>
      </c>
      <c r="E19" s="87">
        <v>44.72</v>
      </c>
      <c r="F19" s="87">
        <v>10</v>
      </c>
      <c r="G19" s="88">
        <f t="shared" si="0"/>
        <v>54.72</v>
      </c>
      <c r="H19" s="89">
        <v>900</v>
      </c>
      <c r="I19" s="90">
        <f t="shared" si="1"/>
        <v>49248</v>
      </c>
      <c r="J19" s="91">
        <f t="shared" si="2"/>
        <v>855</v>
      </c>
      <c r="K19" s="93">
        <f aca="true" t="shared" si="4" ref="K19:K45">J19*G19</f>
        <v>46785.6</v>
      </c>
      <c r="L19" s="85">
        <f t="shared" si="3"/>
        <v>810</v>
      </c>
      <c r="M19" s="94">
        <v>42000</v>
      </c>
      <c r="N19" s="95" t="s">
        <v>97</v>
      </c>
      <c r="O19" s="100"/>
    </row>
    <row r="20" spans="1:15" ht="18">
      <c r="A20" s="4" t="s">
        <v>33</v>
      </c>
      <c r="B20" s="7" t="s">
        <v>3</v>
      </c>
      <c r="C20" s="7" t="s">
        <v>17</v>
      </c>
      <c r="D20" s="7" t="s">
        <v>23</v>
      </c>
      <c r="E20" s="8">
        <v>36.04</v>
      </c>
      <c r="F20" s="8">
        <v>7.98</v>
      </c>
      <c r="G20" s="26">
        <f t="shared" si="0"/>
        <v>44.019999999999996</v>
      </c>
      <c r="H20" s="49">
        <v>900</v>
      </c>
      <c r="I20" s="82">
        <f t="shared" si="1"/>
        <v>39618</v>
      </c>
      <c r="J20" s="51"/>
      <c r="K20" s="30"/>
      <c r="L20" s="4"/>
      <c r="M20" s="100"/>
      <c r="N20" s="100"/>
      <c r="O20" s="100"/>
    </row>
    <row r="21" spans="1:15" ht="18">
      <c r="A21" s="4" t="s">
        <v>34</v>
      </c>
      <c r="B21" s="7" t="s">
        <v>4</v>
      </c>
      <c r="C21" s="7" t="s">
        <v>19</v>
      </c>
      <c r="D21" s="7" t="s">
        <v>23</v>
      </c>
      <c r="E21" s="8">
        <v>50.47</v>
      </c>
      <c r="F21" s="8">
        <v>10.84</v>
      </c>
      <c r="G21" s="26">
        <f aca="true" t="shared" si="5" ref="G21:G28">F21+E21</f>
        <v>61.31</v>
      </c>
      <c r="H21" s="49">
        <v>950</v>
      </c>
      <c r="I21" s="82">
        <f t="shared" si="1"/>
        <v>58244.5</v>
      </c>
      <c r="J21" s="51">
        <f t="shared" si="2"/>
        <v>902.5</v>
      </c>
      <c r="K21" s="83">
        <f t="shared" si="4"/>
        <v>55332.275</v>
      </c>
      <c r="L21" s="4">
        <f t="shared" si="3"/>
        <v>855</v>
      </c>
      <c r="M21" s="100"/>
      <c r="N21" s="100"/>
      <c r="O21" s="100"/>
    </row>
    <row r="22" spans="1:15" ht="18">
      <c r="A22" s="4" t="s">
        <v>35</v>
      </c>
      <c r="B22" s="7" t="s">
        <v>4</v>
      </c>
      <c r="C22" s="7" t="s">
        <v>18</v>
      </c>
      <c r="D22" s="7" t="s">
        <v>23</v>
      </c>
      <c r="E22" s="8">
        <v>42.04</v>
      </c>
      <c r="F22" s="8">
        <v>8.76</v>
      </c>
      <c r="G22" s="26">
        <f t="shared" si="5"/>
        <v>50.8</v>
      </c>
      <c r="H22" s="49">
        <v>950</v>
      </c>
      <c r="I22" s="82">
        <f t="shared" si="1"/>
        <v>48260</v>
      </c>
      <c r="J22" s="51"/>
      <c r="K22" s="30"/>
      <c r="L22" s="4"/>
      <c r="M22" s="100"/>
      <c r="N22" s="100"/>
      <c r="O22" s="100"/>
    </row>
    <row r="23" spans="1:15" s="43" customFormat="1" ht="18">
      <c r="A23" s="81" t="s">
        <v>36</v>
      </c>
      <c r="B23" s="41" t="s">
        <v>4</v>
      </c>
      <c r="C23" s="41" t="s">
        <v>19</v>
      </c>
      <c r="D23" s="41" t="s">
        <v>85</v>
      </c>
      <c r="E23" s="38">
        <v>90.26</v>
      </c>
      <c r="F23" s="38">
        <v>19.38</v>
      </c>
      <c r="G23" s="42">
        <f t="shared" si="5"/>
        <v>109.64</v>
      </c>
      <c r="H23" s="50">
        <v>950</v>
      </c>
      <c r="I23" s="82">
        <f t="shared" si="1"/>
        <v>104158</v>
      </c>
      <c r="J23" s="54">
        <f t="shared" si="2"/>
        <v>902.5</v>
      </c>
      <c r="K23" s="84">
        <f t="shared" si="4"/>
        <v>98950.1</v>
      </c>
      <c r="L23" s="40">
        <f t="shared" si="3"/>
        <v>855</v>
      </c>
      <c r="M23" s="101"/>
      <c r="N23" s="101"/>
      <c r="O23" s="101"/>
    </row>
    <row r="24" spans="1:15" s="43" customFormat="1" ht="18">
      <c r="A24" s="81" t="s">
        <v>92</v>
      </c>
      <c r="B24" s="41" t="s">
        <v>4</v>
      </c>
      <c r="C24" s="7" t="s">
        <v>17</v>
      </c>
      <c r="D24" s="7" t="s">
        <v>23</v>
      </c>
      <c r="E24" s="38">
        <v>36.04</v>
      </c>
      <c r="F24" s="38">
        <v>7.98</v>
      </c>
      <c r="G24" s="42">
        <f t="shared" si="5"/>
        <v>44.019999999999996</v>
      </c>
      <c r="H24" s="50">
        <v>950</v>
      </c>
      <c r="I24" s="82">
        <f t="shared" si="1"/>
        <v>41818.99999999999</v>
      </c>
      <c r="J24" s="54"/>
      <c r="K24" s="84"/>
      <c r="L24" s="40"/>
      <c r="M24" s="101"/>
      <c r="N24" s="101"/>
      <c r="O24" s="101"/>
    </row>
    <row r="25" spans="1:15" ht="18">
      <c r="A25" s="4" t="s">
        <v>37</v>
      </c>
      <c r="B25" s="7" t="s">
        <v>5</v>
      </c>
      <c r="C25" s="7" t="s">
        <v>18</v>
      </c>
      <c r="D25" s="7" t="s">
        <v>23</v>
      </c>
      <c r="E25" s="8">
        <v>45.38</v>
      </c>
      <c r="F25" s="8">
        <v>9.54</v>
      </c>
      <c r="G25" s="26">
        <f t="shared" si="5"/>
        <v>54.92</v>
      </c>
      <c r="H25" s="49">
        <v>950</v>
      </c>
      <c r="I25" s="82">
        <f t="shared" si="1"/>
        <v>52174</v>
      </c>
      <c r="J25" s="51">
        <f t="shared" si="2"/>
        <v>902.5</v>
      </c>
      <c r="K25" s="84">
        <f t="shared" si="4"/>
        <v>49565.3</v>
      </c>
      <c r="L25" s="4">
        <f t="shared" si="3"/>
        <v>855</v>
      </c>
      <c r="M25" s="100"/>
      <c r="N25" s="100"/>
      <c r="O25" s="100"/>
    </row>
    <row r="26" spans="1:15" ht="18">
      <c r="A26" s="4" t="s">
        <v>38</v>
      </c>
      <c r="B26" s="7" t="s">
        <v>5</v>
      </c>
      <c r="C26" s="7" t="s">
        <v>18</v>
      </c>
      <c r="D26" s="7" t="s">
        <v>23</v>
      </c>
      <c r="E26" s="8">
        <v>42.04</v>
      </c>
      <c r="F26" s="8">
        <v>8.5</v>
      </c>
      <c r="G26" s="26">
        <f t="shared" si="5"/>
        <v>50.54</v>
      </c>
      <c r="H26" s="49">
        <v>950</v>
      </c>
      <c r="I26" s="82">
        <f t="shared" si="1"/>
        <v>48013</v>
      </c>
      <c r="J26" s="51">
        <f t="shared" si="2"/>
        <v>902.5</v>
      </c>
      <c r="K26" s="84">
        <f t="shared" si="4"/>
        <v>45612.35</v>
      </c>
      <c r="L26" s="4">
        <f t="shared" si="3"/>
        <v>855</v>
      </c>
      <c r="M26" s="100"/>
      <c r="N26" s="100"/>
      <c r="O26" s="100"/>
    </row>
    <row r="27" spans="1:15" ht="18">
      <c r="A27" s="40" t="s">
        <v>39</v>
      </c>
      <c r="B27" s="7" t="s">
        <v>6</v>
      </c>
      <c r="C27" s="7" t="s">
        <v>18</v>
      </c>
      <c r="D27" s="7" t="s">
        <v>25</v>
      </c>
      <c r="E27" s="8">
        <v>69.04</v>
      </c>
      <c r="F27" s="8">
        <v>14.53</v>
      </c>
      <c r="G27" s="26">
        <f t="shared" si="5"/>
        <v>83.57000000000001</v>
      </c>
      <c r="H27" s="50">
        <v>970</v>
      </c>
      <c r="I27" s="82">
        <f t="shared" si="1"/>
        <v>81062.90000000001</v>
      </c>
      <c r="J27" s="51"/>
      <c r="K27" s="30"/>
      <c r="L27" s="4"/>
      <c r="M27" s="100"/>
      <c r="N27" s="100"/>
      <c r="O27" s="100"/>
    </row>
    <row r="28" spans="1:15" s="43" customFormat="1" ht="18.75" thickBot="1">
      <c r="A28" s="40" t="s">
        <v>40</v>
      </c>
      <c r="B28" s="41" t="s">
        <v>6</v>
      </c>
      <c r="C28" s="41" t="s">
        <v>19</v>
      </c>
      <c r="D28" s="41" t="s">
        <v>25</v>
      </c>
      <c r="E28" s="38">
        <v>75.74</v>
      </c>
      <c r="F28" s="38">
        <v>15.72</v>
      </c>
      <c r="G28" s="42">
        <f t="shared" si="5"/>
        <v>91.46</v>
      </c>
      <c r="H28" s="50">
        <v>970</v>
      </c>
      <c r="I28" s="82">
        <f t="shared" si="1"/>
        <v>88716.2</v>
      </c>
      <c r="J28" s="54"/>
      <c r="K28" s="39"/>
      <c r="L28" s="40"/>
      <c r="M28" s="101"/>
      <c r="N28" s="101"/>
      <c r="O28" s="101"/>
    </row>
    <row r="29" spans="1:15" s="43" customFormat="1" ht="18">
      <c r="A29" s="80" t="s">
        <v>41</v>
      </c>
      <c r="B29" s="57" t="s">
        <v>7</v>
      </c>
      <c r="C29" s="57" t="s">
        <v>19</v>
      </c>
      <c r="D29" s="57" t="s">
        <v>85</v>
      </c>
      <c r="E29" s="58">
        <v>87.11</v>
      </c>
      <c r="F29" s="58">
        <v>17.61</v>
      </c>
      <c r="G29" s="59">
        <f>F29+E31</f>
        <v>122.3</v>
      </c>
      <c r="H29" s="50">
        <v>1000</v>
      </c>
      <c r="I29" s="82">
        <f t="shared" si="1"/>
        <v>122300</v>
      </c>
      <c r="J29" s="54">
        <f t="shared" si="2"/>
        <v>950</v>
      </c>
      <c r="K29" s="39">
        <f t="shared" si="4"/>
        <v>116185</v>
      </c>
      <c r="L29" s="40">
        <f t="shared" si="3"/>
        <v>900</v>
      </c>
      <c r="M29" s="101"/>
      <c r="N29" s="101"/>
      <c r="O29" s="101"/>
    </row>
    <row r="30" spans="1:15" ht="18">
      <c r="A30" s="4" t="s">
        <v>11</v>
      </c>
      <c r="B30" s="7"/>
      <c r="C30" s="7"/>
      <c r="D30" s="7"/>
      <c r="E30" s="9">
        <v>17.58</v>
      </c>
      <c r="F30" s="10"/>
      <c r="G30" s="25"/>
      <c r="H30" s="51"/>
      <c r="I30" s="82"/>
      <c r="J30" s="51">
        <f t="shared" si="2"/>
        <v>0</v>
      </c>
      <c r="K30" s="30"/>
      <c r="L30" s="4">
        <f t="shared" si="3"/>
        <v>0</v>
      </c>
      <c r="M30" s="100"/>
      <c r="N30" s="100"/>
      <c r="O30" s="100"/>
    </row>
    <row r="31" spans="1:15" ht="18.75" thickBot="1">
      <c r="A31" s="14" t="s">
        <v>12</v>
      </c>
      <c r="B31" s="15"/>
      <c r="C31" s="15"/>
      <c r="D31" s="15"/>
      <c r="E31" s="16">
        <f>SUM(E29:E30)</f>
        <v>104.69</v>
      </c>
      <c r="F31" s="17"/>
      <c r="G31" s="27"/>
      <c r="H31" s="51"/>
      <c r="I31" s="82"/>
      <c r="J31" s="51">
        <f t="shared" si="2"/>
        <v>0</v>
      </c>
      <c r="K31" s="30"/>
      <c r="L31" s="4">
        <f t="shared" si="3"/>
        <v>0</v>
      </c>
      <c r="M31" s="100"/>
      <c r="N31" s="100"/>
      <c r="O31" s="100"/>
    </row>
    <row r="32" spans="1:15" ht="18">
      <c r="A32" s="19" t="s">
        <v>8</v>
      </c>
      <c r="B32" s="11"/>
      <c r="C32" s="11"/>
      <c r="D32" s="11"/>
      <c r="E32" s="12"/>
      <c r="F32" s="9"/>
      <c r="G32" s="25"/>
      <c r="H32" s="51"/>
      <c r="I32" s="82"/>
      <c r="J32" s="51">
        <f t="shared" si="2"/>
        <v>0</v>
      </c>
      <c r="K32" s="30"/>
      <c r="L32" s="4">
        <f t="shared" si="3"/>
        <v>0</v>
      </c>
      <c r="M32" s="100"/>
      <c r="N32" s="100"/>
      <c r="O32" s="100"/>
    </row>
    <row r="33" spans="1:15" ht="18">
      <c r="A33" s="4" t="s">
        <v>42</v>
      </c>
      <c r="B33" s="7" t="s">
        <v>3</v>
      </c>
      <c r="C33" s="7" t="s">
        <v>19</v>
      </c>
      <c r="D33" s="7" t="s">
        <v>25</v>
      </c>
      <c r="E33" s="8">
        <v>62.91</v>
      </c>
      <c r="F33" s="8">
        <v>13.68</v>
      </c>
      <c r="G33" s="26">
        <f>F33+E33</f>
        <v>76.59</v>
      </c>
      <c r="H33" s="49">
        <v>990</v>
      </c>
      <c r="I33" s="82">
        <f t="shared" si="1"/>
        <v>75824.1</v>
      </c>
      <c r="J33" s="51">
        <f t="shared" si="2"/>
        <v>940.5</v>
      </c>
      <c r="K33" s="83">
        <f t="shared" si="4"/>
        <v>72032.895</v>
      </c>
      <c r="L33" s="4">
        <f t="shared" si="3"/>
        <v>891</v>
      </c>
      <c r="M33" s="100"/>
      <c r="N33" s="100"/>
      <c r="O33" s="100"/>
    </row>
    <row r="34" spans="1:15" ht="18">
      <c r="A34" s="4" t="s">
        <v>43</v>
      </c>
      <c r="B34" s="7" t="s">
        <v>3</v>
      </c>
      <c r="C34" s="7" t="s">
        <v>18</v>
      </c>
      <c r="D34" s="7" t="s">
        <v>23</v>
      </c>
      <c r="E34" s="8">
        <v>45.04</v>
      </c>
      <c r="F34" s="8">
        <v>9.28</v>
      </c>
      <c r="G34" s="26">
        <f>F34+E34</f>
        <v>54.32</v>
      </c>
      <c r="H34" s="49">
        <v>950</v>
      </c>
      <c r="I34" s="82">
        <f t="shared" si="1"/>
        <v>51604</v>
      </c>
      <c r="J34" s="51">
        <f t="shared" si="2"/>
        <v>902.5</v>
      </c>
      <c r="K34" s="83">
        <f t="shared" si="4"/>
        <v>49023.8</v>
      </c>
      <c r="L34" s="4">
        <f t="shared" si="3"/>
        <v>855</v>
      </c>
      <c r="M34" s="100"/>
      <c r="N34" s="100"/>
      <c r="O34" s="100"/>
    </row>
    <row r="35" spans="1:15" ht="18">
      <c r="A35" s="4" t="s">
        <v>44</v>
      </c>
      <c r="B35" s="7" t="s">
        <v>3</v>
      </c>
      <c r="C35" s="7" t="s">
        <v>18</v>
      </c>
      <c r="D35" s="7" t="s">
        <v>23</v>
      </c>
      <c r="E35" s="8">
        <v>44.04</v>
      </c>
      <c r="F35" s="8">
        <v>9.08</v>
      </c>
      <c r="G35" s="26">
        <f>F35+E35</f>
        <v>53.12</v>
      </c>
      <c r="H35" s="49">
        <v>950</v>
      </c>
      <c r="I35" s="82">
        <f t="shared" si="1"/>
        <v>50464</v>
      </c>
      <c r="J35" s="51">
        <f t="shared" si="2"/>
        <v>902.5</v>
      </c>
      <c r="K35" s="83">
        <f t="shared" si="4"/>
        <v>47940.799999999996</v>
      </c>
      <c r="L35" s="4">
        <f t="shared" si="3"/>
        <v>855</v>
      </c>
      <c r="M35" s="100"/>
      <c r="N35" s="100"/>
      <c r="O35" s="100"/>
    </row>
    <row r="36" spans="1:15" ht="18">
      <c r="A36" s="4" t="s">
        <v>45</v>
      </c>
      <c r="B36" s="7" t="s">
        <v>3</v>
      </c>
      <c r="C36" s="7" t="s">
        <v>18</v>
      </c>
      <c r="D36" s="7" t="s">
        <v>23</v>
      </c>
      <c r="E36" s="8">
        <v>46.26</v>
      </c>
      <c r="F36" s="8">
        <v>9.54</v>
      </c>
      <c r="G36" s="26">
        <f>F36+E36</f>
        <v>55.8</v>
      </c>
      <c r="H36" s="49">
        <v>950</v>
      </c>
      <c r="I36" s="82">
        <f t="shared" si="1"/>
        <v>53010</v>
      </c>
      <c r="J36" s="51">
        <f t="shared" si="2"/>
        <v>902.5</v>
      </c>
      <c r="K36" s="83">
        <f t="shared" si="4"/>
        <v>50359.5</v>
      </c>
      <c r="L36" s="4">
        <f t="shared" si="3"/>
        <v>855</v>
      </c>
      <c r="M36" s="100"/>
      <c r="N36" s="100"/>
      <c r="O36" s="100"/>
    </row>
    <row r="37" spans="1:15" ht="18">
      <c r="A37" s="85" t="s">
        <v>46</v>
      </c>
      <c r="B37" s="86" t="s">
        <v>3</v>
      </c>
      <c r="C37" s="86" t="s">
        <v>17</v>
      </c>
      <c r="D37" s="86" t="s">
        <v>23</v>
      </c>
      <c r="E37" s="87">
        <v>40.28</v>
      </c>
      <c r="F37" s="87">
        <v>8.99</v>
      </c>
      <c r="G37" s="88">
        <f>F37+E37</f>
        <v>49.27</v>
      </c>
      <c r="H37" s="89">
        <v>900</v>
      </c>
      <c r="I37" s="90">
        <f t="shared" si="1"/>
        <v>44343</v>
      </c>
      <c r="J37" s="91"/>
      <c r="K37" s="92"/>
      <c r="L37" s="85"/>
      <c r="M37" s="94">
        <v>39000</v>
      </c>
      <c r="N37" s="95" t="s">
        <v>97</v>
      </c>
      <c r="O37" s="100"/>
    </row>
    <row r="38" spans="1:15" ht="18">
      <c r="A38" s="4" t="s">
        <v>47</v>
      </c>
      <c r="B38" s="7" t="s">
        <v>4</v>
      </c>
      <c r="C38" s="7" t="s">
        <v>19</v>
      </c>
      <c r="D38" s="7" t="s">
        <v>25</v>
      </c>
      <c r="E38" s="8">
        <v>62.91</v>
      </c>
      <c r="F38" s="8">
        <v>13.68</v>
      </c>
      <c r="G38" s="26">
        <f aca="true" t="shared" si="6" ref="G38:G46">F38+E38</f>
        <v>76.59</v>
      </c>
      <c r="H38" s="49">
        <v>990</v>
      </c>
      <c r="I38" s="82">
        <f t="shared" si="1"/>
        <v>75824.1</v>
      </c>
      <c r="J38" s="51">
        <f t="shared" si="2"/>
        <v>940.5</v>
      </c>
      <c r="K38" s="83">
        <f t="shared" si="4"/>
        <v>72032.895</v>
      </c>
      <c r="L38" s="4">
        <f t="shared" si="3"/>
        <v>891</v>
      </c>
      <c r="M38" s="100"/>
      <c r="N38" s="100"/>
      <c r="O38" s="100"/>
    </row>
    <row r="39" spans="1:15" ht="18">
      <c r="A39" s="85" t="s">
        <v>89</v>
      </c>
      <c r="B39" s="86" t="s">
        <v>4</v>
      </c>
      <c r="C39" s="86" t="s">
        <v>17</v>
      </c>
      <c r="D39" s="86" t="s">
        <v>23</v>
      </c>
      <c r="E39" s="87">
        <v>40.28</v>
      </c>
      <c r="F39" s="87">
        <v>8.99</v>
      </c>
      <c r="G39" s="88">
        <f t="shared" si="6"/>
        <v>49.27</v>
      </c>
      <c r="H39" s="89">
        <v>900</v>
      </c>
      <c r="I39" s="99">
        <v>44343</v>
      </c>
      <c r="J39" s="91"/>
      <c r="K39" s="92"/>
      <c r="L39" s="85"/>
      <c r="M39" s="94">
        <v>39000</v>
      </c>
      <c r="N39" s="95" t="s">
        <v>97</v>
      </c>
      <c r="O39" s="100"/>
    </row>
    <row r="40" spans="1:15" ht="18">
      <c r="A40" s="40" t="s">
        <v>91</v>
      </c>
      <c r="B40" s="7" t="s">
        <v>5</v>
      </c>
      <c r="C40" s="7" t="s">
        <v>17</v>
      </c>
      <c r="D40" s="7" t="s">
        <v>24</v>
      </c>
      <c r="E40" s="8">
        <v>29.21</v>
      </c>
      <c r="F40" s="8">
        <v>6.52</v>
      </c>
      <c r="G40" s="26">
        <f t="shared" si="6"/>
        <v>35.730000000000004</v>
      </c>
      <c r="H40" s="49">
        <v>900</v>
      </c>
      <c r="I40" s="82">
        <f t="shared" si="1"/>
        <v>32157.000000000004</v>
      </c>
      <c r="J40" s="51"/>
      <c r="K40" s="83"/>
      <c r="L40" s="4"/>
      <c r="M40" s="100"/>
      <c r="N40" s="100"/>
      <c r="O40" s="100"/>
    </row>
    <row r="41" spans="1:15" ht="18">
      <c r="A41" s="4" t="s">
        <v>48</v>
      </c>
      <c r="B41" s="7" t="s">
        <v>5</v>
      </c>
      <c r="C41" s="7" t="s">
        <v>18</v>
      </c>
      <c r="D41" s="7" t="s">
        <v>23</v>
      </c>
      <c r="E41" s="8">
        <v>44.52</v>
      </c>
      <c r="F41" s="8">
        <v>9.18</v>
      </c>
      <c r="G41" s="26">
        <f t="shared" si="6"/>
        <v>53.7</v>
      </c>
      <c r="H41" s="49">
        <v>950</v>
      </c>
      <c r="I41" s="82">
        <f t="shared" si="1"/>
        <v>51015</v>
      </c>
      <c r="J41" s="51">
        <f t="shared" si="2"/>
        <v>902.5</v>
      </c>
      <c r="K41" s="83">
        <f t="shared" si="4"/>
        <v>48464.25</v>
      </c>
      <c r="L41" s="4">
        <f t="shared" si="3"/>
        <v>855</v>
      </c>
      <c r="M41" s="100"/>
      <c r="N41" s="100"/>
      <c r="O41" s="100"/>
    </row>
    <row r="42" spans="1:15" ht="18">
      <c r="A42" s="4" t="s">
        <v>49</v>
      </c>
      <c r="B42" s="7" t="s">
        <v>6</v>
      </c>
      <c r="C42" s="7" t="s">
        <v>17</v>
      </c>
      <c r="D42" s="7" t="s">
        <v>24</v>
      </c>
      <c r="E42" s="8">
        <v>29.51</v>
      </c>
      <c r="F42" s="8">
        <v>6.39</v>
      </c>
      <c r="G42" s="26">
        <f t="shared" si="6"/>
        <v>35.9</v>
      </c>
      <c r="H42" s="49">
        <v>950</v>
      </c>
      <c r="I42" s="82">
        <f t="shared" si="1"/>
        <v>34105</v>
      </c>
      <c r="J42" s="51">
        <f aca="true" t="shared" si="7" ref="J42:J59">H42-H42*0.05</f>
        <v>902.5</v>
      </c>
      <c r="K42" s="83">
        <f t="shared" si="4"/>
        <v>32399.75</v>
      </c>
      <c r="L42" s="4">
        <f aca="true" t="shared" si="8" ref="L42:L59">H42-H42*0.1</f>
        <v>855</v>
      </c>
      <c r="M42" s="100"/>
      <c r="N42" s="100"/>
      <c r="O42" s="100"/>
    </row>
    <row r="43" spans="1:15" ht="18">
      <c r="A43" s="4" t="s">
        <v>50</v>
      </c>
      <c r="B43" s="7" t="s">
        <v>6</v>
      </c>
      <c r="C43" s="7" t="s">
        <v>21</v>
      </c>
      <c r="D43" s="7" t="s">
        <v>23</v>
      </c>
      <c r="E43" s="8">
        <v>45.94</v>
      </c>
      <c r="F43" s="8">
        <v>9.47</v>
      </c>
      <c r="G43" s="26">
        <f t="shared" si="6"/>
        <v>55.41</v>
      </c>
      <c r="H43" s="49">
        <v>970</v>
      </c>
      <c r="I43" s="82">
        <f t="shared" si="1"/>
        <v>53747.7</v>
      </c>
      <c r="J43" s="51">
        <f t="shared" si="7"/>
        <v>921.5</v>
      </c>
      <c r="K43" s="83">
        <f t="shared" si="4"/>
        <v>51060.314999999995</v>
      </c>
      <c r="L43" s="4">
        <f t="shared" si="8"/>
        <v>873</v>
      </c>
      <c r="M43" s="100"/>
      <c r="N43" s="100"/>
      <c r="O43" s="100"/>
    </row>
    <row r="44" spans="1:15" ht="18">
      <c r="A44" s="4" t="s">
        <v>51</v>
      </c>
      <c r="B44" s="7" t="s">
        <v>6</v>
      </c>
      <c r="C44" s="7" t="s">
        <v>18</v>
      </c>
      <c r="D44" s="7" t="s">
        <v>23</v>
      </c>
      <c r="E44" s="8">
        <v>44.94</v>
      </c>
      <c r="F44" s="8">
        <v>8.99</v>
      </c>
      <c r="G44" s="26">
        <f t="shared" si="6"/>
        <v>53.93</v>
      </c>
      <c r="H44" s="49">
        <v>970</v>
      </c>
      <c r="I44" s="82">
        <f t="shared" si="1"/>
        <v>52312.1</v>
      </c>
      <c r="J44" s="51">
        <f t="shared" si="7"/>
        <v>921.5</v>
      </c>
      <c r="K44" s="83">
        <f t="shared" si="4"/>
        <v>49696.495</v>
      </c>
      <c r="L44" s="4">
        <f t="shared" si="8"/>
        <v>873</v>
      </c>
      <c r="M44" s="100"/>
      <c r="N44" s="100"/>
      <c r="O44" s="100"/>
    </row>
    <row r="45" spans="1:15" ht="18">
      <c r="A45" s="133" t="s">
        <v>52</v>
      </c>
      <c r="B45" s="134" t="s">
        <v>6</v>
      </c>
      <c r="C45" s="134" t="s">
        <v>18</v>
      </c>
      <c r="D45" s="134" t="s">
        <v>25</v>
      </c>
      <c r="E45" s="135">
        <v>56.98</v>
      </c>
      <c r="F45" s="135">
        <v>11.06</v>
      </c>
      <c r="G45" s="136">
        <f t="shared" si="6"/>
        <v>68.03999999999999</v>
      </c>
      <c r="H45" s="106">
        <v>1100</v>
      </c>
      <c r="I45" s="107">
        <f t="shared" si="1"/>
        <v>74843.99999999999</v>
      </c>
      <c r="J45" s="108">
        <f t="shared" si="7"/>
        <v>1045</v>
      </c>
      <c r="K45" s="137">
        <f t="shared" si="4"/>
        <v>71101.79999999999</v>
      </c>
      <c r="L45" s="4">
        <f t="shared" si="8"/>
        <v>990</v>
      </c>
      <c r="M45" s="100"/>
      <c r="N45" s="100"/>
      <c r="O45" s="100"/>
    </row>
    <row r="46" spans="1:15" ht="18">
      <c r="A46" s="102" t="s">
        <v>53</v>
      </c>
      <c r="B46" s="103" t="s">
        <v>6</v>
      </c>
      <c r="C46" s="103" t="s">
        <v>17</v>
      </c>
      <c r="D46" s="103" t="s">
        <v>23</v>
      </c>
      <c r="E46" s="104">
        <v>40.32</v>
      </c>
      <c r="F46" s="104">
        <v>8.47</v>
      </c>
      <c r="G46" s="105">
        <f t="shared" si="6"/>
        <v>48.79</v>
      </c>
      <c r="H46" s="106">
        <v>950</v>
      </c>
      <c r="I46" s="107">
        <f t="shared" si="1"/>
        <v>46350.5</v>
      </c>
      <c r="J46" s="108"/>
      <c r="K46" s="109"/>
      <c r="L46" s="110"/>
      <c r="M46" s="111"/>
      <c r="N46" s="111"/>
      <c r="O46" s="100"/>
    </row>
    <row r="47" spans="1:15" ht="18">
      <c r="A47" s="6" t="s">
        <v>9</v>
      </c>
      <c r="B47" s="7"/>
      <c r="C47" s="7"/>
      <c r="D47" s="7"/>
      <c r="E47" s="9"/>
      <c r="F47" s="9"/>
      <c r="G47" s="25"/>
      <c r="H47" s="51"/>
      <c r="I47" s="82"/>
      <c r="J47" s="51"/>
      <c r="K47" s="30"/>
      <c r="L47" s="4"/>
      <c r="M47" s="100"/>
      <c r="N47" s="100"/>
      <c r="O47" s="100"/>
    </row>
    <row r="48" spans="1:15" ht="18">
      <c r="A48" s="4" t="s">
        <v>54</v>
      </c>
      <c r="B48" s="7" t="s">
        <v>3</v>
      </c>
      <c r="C48" s="7" t="s">
        <v>19</v>
      </c>
      <c r="D48" s="7" t="s">
        <v>23</v>
      </c>
      <c r="E48" s="8">
        <v>49.51</v>
      </c>
      <c r="F48" s="8">
        <v>10.53</v>
      </c>
      <c r="G48" s="26">
        <f>F48+E48</f>
        <v>60.04</v>
      </c>
      <c r="H48" s="49">
        <v>950</v>
      </c>
      <c r="I48" s="82">
        <f t="shared" si="1"/>
        <v>57038</v>
      </c>
      <c r="J48" s="51">
        <f t="shared" si="7"/>
        <v>902.5</v>
      </c>
      <c r="K48" s="83">
        <f aca="true" t="shared" si="9" ref="K48:K59">J48*G48</f>
        <v>54186.1</v>
      </c>
      <c r="L48" s="4">
        <f t="shared" si="8"/>
        <v>855</v>
      </c>
      <c r="M48" s="100"/>
      <c r="N48" s="100"/>
      <c r="O48" s="100"/>
    </row>
    <row r="49" spans="1:15" ht="18">
      <c r="A49" s="4" t="s">
        <v>55</v>
      </c>
      <c r="B49" s="7" t="s">
        <v>3</v>
      </c>
      <c r="C49" s="7" t="s">
        <v>18</v>
      </c>
      <c r="D49" s="7" t="s">
        <v>23</v>
      </c>
      <c r="E49" s="8">
        <v>44.9</v>
      </c>
      <c r="F49" s="8">
        <v>9.44</v>
      </c>
      <c r="G49" s="26">
        <f>F49+E49</f>
        <v>54.339999999999996</v>
      </c>
      <c r="H49" s="49">
        <v>900</v>
      </c>
      <c r="I49" s="82">
        <f t="shared" si="1"/>
        <v>48906</v>
      </c>
      <c r="J49" s="51">
        <f t="shared" si="7"/>
        <v>855</v>
      </c>
      <c r="K49" s="83">
        <f t="shared" si="9"/>
        <v>46460.7</v>
      </c>
      <c r="L49" s="4">
        <f t="shared" si="8"/>
        <v>810</v>
      </c>
      <c r="M49" s="100"/>
      <c r="N49" s="100"/>
      <c r="O49" s="100"/>
    </row>
    <row r="50" spans="1:15" ht="18">
      <c r="A50" s="85" t="s">
        <v>56</v>
      </c>
      <c r="B50" s="86" t="s">
        <v>3</v>
      </c>
      <c r="C50" s="86" t="s">
        <v>18</v>
      </c>
      <c r="D50" s="86" t="s">
        <v>23</v>
      </c>
      <c r="E50" s="87">
        <v>45.54</v>
      </c>
      <c r="F50" s="87">
        <v>9.78</v>
      </c>
      <c r="G50" s="88">
        <f>F50+E50</f>
        <v>55.32</v>
      </c>
      <c r="H50" s="89">
        <v>950</v>
      </c>
      <c r="I50" s="90">
        <f t="shared" si="1"/>
        <v>52554</v>
      </c>
      <c r="J50" s="97"/>
      <c r="K50" s="98"/>
      <c r="L50" s="96"/>
      <c r="M50" s="94">
        <v>44000</v>
      </c>
      <c r="N50" s="95" t="s">
        <v>97</v>
      </c>
      <c r="O50" s="100"/>
    </row>
    <row r="51" spans="1:15" ht="18">
      <c r="A51" s="85" t="s">
        <v>98</v>
      </c>
      <c r="B51" s="86" t="s">
        <v>3</v>
      </c>
      <c r="C51" s="86" t="s">
        <v>17</v>
      </c>
      <c r="D51" s="86" t="s">
        <v>23</v>
      </c>
      <c r="E51" s="87">
        <v>44.72</v>
      </c>
      <c r="F51" s="87">
        <v>9.41</v>
      </c>
      <c r="G51" s="88">
        <f>F51+E51</f>
        <v>54.129999999999995</v>
      </c>
      <c r="H51" s="89">
        <v>900</v>
      </c>
      <c r="I51" s="90">
        <f t="shared" si="1"/>
        <v>48716.99999999999</v>
      </c>
      <c r="J51" s="91">
        <f t="shared" si="7"/>
        <v>855</v>
      </c>
      <c r="K51" s="93">
        <f t="shared" si="9"/>
        <v>46281.149999999994</v>
      </c>
      <c r="L51" s="85">
        <f t="shared" si="8"/>
        <v>810</v>
      </c>
      <c r="M51" s="94">
        <v>42000</v>
      </c>
      <c r="N51" s="95" t="s">
        <v>97</v>
      </c>
      <c r="O51" s="100"/>
    </row>
    <row r="52" spans="1:15" ht="18">
      <c r="A52" s="40" t="s">
        <v>88</v>
      </c>
      <c r="B52" s="7" t="s">
        <v>3</v>
      </c>
      <c r="C52" s="7" t="s">
        <v>17</v>
      </c>
      <c r="D52" s="7" t="s">
        <v>24</v>
      </c>
      <c r="E52" s="8">
        <v>28.11</v>
      </c>
      <c r="F52" s="8">
        <v>6.03</v>
      </c>
      <c r="G52" s="26">
        <f>F52+E52</f>
        <v>34.14</v>
      </c>
      <c r="H52" s="49">
        <v>890</v>
      </c>
      <c r="I52" s="83">
        <v>30385</v>
      </c>
      <c r="J52" s="51">
        <f t="shared" si="7"/>
        <v>845.5</v>
      </c>
      <c r="K52" s="83"/>
      <c r="L52" s="4"/>
      <c r="M52" s="100"/>
      <c r="N52" s="100"/>
      <c r="O52" s="100"/>
    </row>
    <row r="53" spans="1:15" ht="18">
      <c r="A53" s="4" t="s">
        <v>57</v>
      </c>
      <c r="B53" s="7" t="s">
        <v>4</v>
      </c>
      <c r="C53" s="7" t="s">
        <v>19</v>
      </c>
      <c r="D53" s="7" t="s">
        <v>23</v>
      </c>
      <c r="E53" s="8">
        <v>50.47</v>
      </c>
      <c r="F53" s="8">
        <v>11.27</v>
      </c>
      <c r="G53" s="26">
        <f aca="true" t="shared" si="10" ref="G53:G62">F53+E53</f>
        <v>61.739999999999995</v>
      </c>
      <c r="H53" s="49">
        <v>950</v>
      </c>
      <c r="I53" s="82">
        <f t="shared" si="1"/>
        <v>58652.99999999999</v>
      </c>
      <c r="J53" s="51">
        <f t="shared" si="7"/>
        <v>902.5</v>
      </c>
      <c r="K53" s="83">
        <f t="shared" si="9"/>
        <v>55720.35</v>
      </c>
      <c r="L53" s="4">
        <f t="shared" si="8"/>
        <v>855</v>
      </c>
      <c r="M53" s="100"/>
      <c r="N53" s="100"/>
      <c r="O53" s="100"/>
    </row>
    <row r="54" spans="1:15" ht="18">
      <c r="A54" s="4" t="s">
        <v>58</v>
      </c>
      <c r="B54" s="7" t="s">
        <v>4</v>
      </c>
      <c r="C54" s="7" t="s">
        <v>18</v>
      </c>
      <c r="D54" s="7" t="s">
        <v>23</v>
      </c>
      <c r="E54" s="8">
        <v>45.38</v>
      </c>
      <c r="F54" s="8">
        <v>9.54</v>
      </c>
      <c r="G54" s="26">
        <f t="shared" si="10"/>
        <v>54.92</v>
      </c>
      <c r="H54" s="49">
        <v>900</v>
      </c>
      <c r="I54" s="82">
        <f t="shared" si="1"/>
        <v>49428</v>
      </c>
      <c r="J54" s="51">
        <f t="shared" si="7"/>
        <v>855</v>
      </c>
      <c r="K54" s="83">
        <f t="shared" si="9"/>
        <v>46956.6</v>
      </c>
      <c r="L54" s="4">
        <f t="shared" si="8"/>
        <v>810</v>
      </c>
      <c r="M54" s="100"/>
      <c r="N54" s="100"/>
      <c r="O54" s="100"/>
    </row>
    <row r="55" spans="1:15" ht="18">
      <c r="A55" s="4" t="s">
        <v>59</v>
      </c>
      <c r="B55" s="7" t="s">
        <v>4</v>
      </c>
      <c r="C55" s="7" t="s">
        <v>18</v>
      </c>
      <c r="D55" s="7" t="s">
        <v>23</v>
      </c>
      <c r="E55" s="8">
        <v>42.04</v>
      </c>
      <c r="F55" s="8">
        <v>9.02</v>
      </c>
      <c r="G55" s="26">
        <f t="shared" si="10"/>
        <v>51.06</v>
      </c>
      <c r="H55" s="49">
        <v>950</v>
      </c>
      <c r="I55" s="82">
        <f t="shared" si="1"/>
        <v>48507</v>
      </c>
      <c r="J55" s="51"/>
      <c r="K55" s="83"/>
      <c r="L55" s="4"/>
      <c r="M55" s="100"/>
      <c r="N55" s="100"/>
      <c r="O55" s="100"/>
    </row>
    <row r="56" spans="1:15" ht="18">
      <c r="A56" s="4" t="s">
        <v>60</v>
      </c>
      <c r="B56" s="7" t="s">
        <v>5</v>
      </c>
      <c r="C56" s="7" t="s">
        <v>18</v>
      </c>
      <c r="D56" s="7" t="s">
        <v>23</v>
      </c>
      <c r="E56" s="8">
        <v>45.38</v>
      </c>
      <c r="F56" s="8">
        <v>9.54</v>
      </c>
      <c r="G56" s="26">
        <f t="shared" si="10"/>
        <v>54.92</v>
      </c>
      <c r="H56" s="49">
        <v>950</v>
      </c>
      <c r="I56" s="82">
        <f t="shared" si="1"/>
        <v>52174</v>
      </c>
      <c r="J56" s="51">
        <f t="shared" si="7"/>
        <v>902.5</v>
      </c>
      <c r="K56" s="83">
        <f t="shared" si="9"/>
        <v>49565.3</v>
      </c>
      <c r="L56" s="4">
        <f t="shared" si="8"/>
        <v>855</v>
      </c>
      <c r="M56" s="100"/>
      <c r="N56" s="100"/>
      <c r="O56" s="100"/>
    </row>
    <row r="57" spans="1:15" ht="18">
      <c r="A57" s="4" t="s">
        <v>61</v>
      </c>
      <c r="B57" s="7" t="s">
        <v>5</v>
      </c>
      <c r="C57" s="7" t="s">
        <v>18</v>
      </c>
      <c r="D57" s="7" t="s">
        <v>23</v>
      </c>
      <c r="E57" s="8">
        <v>48.96</v>
      </c>
      <c r="F57" s="8">
        <v>10.1</v>
      </c>
      <c r="G57" s="26">
        <f t="shared" si="10"/>
        <v>59.06</v>
      </c>
      <c r="H57" s="49">
        <v>950</v>
      </c>
      <c r="I57" s="82">
        <f t="shared" si="1"/>
        <v>56107</v>
      </c>
      <c r="J57" s="51">
        <f t="shared" si="7"/>
        <v>902.5</v>
      </c>
      <c r="K57" s="83">
        <f t="shared" si="9"/>
        <v>53301.65</v>
      </c>
      <c r="L57" s="4">
        <f t="shared" si="8"/>
        <v>855</v>
      </c>
      <c r="M57" s="100"/>
      <c r="N57" s="100"/>
      <c r="O57" s="100"/>
    </row>
    <row r="58" spans="1:15" ht="17.25" customHeight="1">
      <c r="A58" s="4" t="s">
        <v>62</v>
      </c>
      <c r="B58" s="7" t="s">
        <v>5</v>
      </c>
      <c r="C58" s="7" t="s">
        <v>20</v>
      </c>
      <c r="D58" s="7" t="s">
        <v>23</v>
      </c>
      <c r="E58" s="8">
        <v>47.47</v>
      </c>
      <c r="F58" s="8">
        <v>9.4</v>
      </c>
      <c r="G58" s="26">
        <f t="shared" si="10"/>
        <v>56.87</v>
      </c>
      <c r="H58" s="49">
        <v>930</v>
      </c>
      <c r="I58" s="82">
        <f t="shared" si="1"/>
        <v>52889.1</v>
      </c>
      <c r="J58" s="51">
        <f t="shared" si="7"/>
        <v>883.5</v>
      </c>
      <c r="K58" s="83">
        <f t="shared" si="9"/>
        <v>50244.645</v>
      </c>
      <c r="L58" s="4">
        <f t="shared" si="8"/>
        <v>837</v>
      </c>
      <c r="M58" s="100"/>
      <c r="N58" s="100"/>
      <c r="O58" s="100"/>
    </row>
    <row r="59" spans="1:15" ht="18">
      <c r="A59" s="4" t="s">
        <v>63</v>
      </c>
      <c r="B59" s="7" t="s">
        <v>5</v>
      </c>
      <c r="C59" s="7" t="s">
        <v>17</v>
      </c>
      <c r="D59" s="7" t="s">
        <v>24</v>
      </c>
      <c r="E59" s="8">
        <v>28.11</v>
      </c>
      <c r="F59" s="8">
        <v>6.16</v>
      </c>
      <c r="G59" s="26">
        <f t="shared" si="10"/>
        <v>34.269999999999996</v>
      </c>
      <c r="H59" s="49">
        <v>890</v>
      </c>
      <c r="I59" s="82">
        <f t="shared" si="1"/>
        <v>30500.299999999996</v>
      </c>
      <c r="J59" s="51">
        <f t="shared" si="7"/>
        <v>845.5</v>
      </c>
      <c r="K59" s="83">
        <f t="shared" si="9"/>
        <v>28975.284999999996</v>
      </c>
      <c r="L59" s="4">
        <f t="shared" si="8"/>
        <v>801</v>
      </c>
      <c r="M59" s="100"/>
      <c r="N59" s="100"/>
      <c r="O59" s="100"/>
    </row>
    <row r="60" spans="1:15" s="43" customFormat="1" ht="18">
      <c r="A60" s="40" t="s">
        <v>64</v>
      </c>
      <c r="B60" s="41" t="s">
        <v>6</v>
      </c>
      <c r="C60" s="41" t="s">
        <v>19</v>
      </c>
      <c r="D60" s="41" t="s">
        <v>23</v>
      </c>
      <c r="E60" s="38">
        <v>51.31</v>
      </c>
      <c r="F60" s="38">
        <v>11.46</v>
      </c>
      <c r="G60" s="42">
        <f t="shared" si="10"/>
        <v>62.77</v>
      </c>
      <c r="H60" s="50">
        <v>900</v>
      </c>
      <c r="I60" s="82">
        <f aca="true" t="shared" si="11" ref="I60:I81">G60*H60</f>
        <v>56493</v>
      </c>
      <c r="J60" s="54"/>
      <c r="K60" s="83"/>
      <c r="L60" s="40"/>
      <c r="M60" s="101"/>
      <c r="N60" s="101"/>
      <c r="O60" s="101"/>
    </row>
    <row r="61" spans="1:15" s="43" customFormat="1" ht="18">
      <c r="A61" s="40" t="s">
        <v>65</v>
      </c>
      <c r="B61" s="41" t="s">
        <v>6</v>
      </c>
      <c r="C61" s="41" t="s">
        <v>18</v>
      </c>
      <c r="D61" s="41" t="s">
        <v>23</v>
      </c>
      <c r="E61" s="38">
        <v>45.8</v>
      </c>
      <c r="F61" s="38">
        <v>9.65</v>
      </c>
      <c r="G61" s="42">
        <f t="shared" si="10"/>
        <v>55.449999999999996</v>
      </c>
      <c r="H61" s="50">
        <v>900</v>
      </c>
      <c r="I61" s="82">
        <f t="shared" si="11"/>
        <v>49904.99999999999</v>
      </c>
      <c r="J61" s="54"/>
      <c r="K61" s="83"/>
      <c r="L61" s="40"/>
      <c r="M61" s="101"/>
      <c r="N61" s="101"/>
      <c r="O61" s="101"/>
    </row>
    <row r="62" spans="1:15" s="43" customFormat="1" ht="18">
      <c r="A62" s="40" t="s">
        <v>66</v>
      </c>
      <c r="B62" s="41" t="s">
        <v>6</v>
      </c>
      <c r="C62" s="41" t="s">
        <v>19</v>
      </c>
      <c r="D62" s="41" t="s">
        <v>25</v>
      </c>
      <c r="E62" s="38">
        <v>75.74</v>
      </c>
      <c r="F62" s="38">
        <v>15.41</v>
      </c>
      <c r="G62" s="42">
        <f t="shared" si="10"/>
        <v>91.14999999999999</v>
      </c>
      <c r="H62" s="50">
        <v>1100</v>
      </c>
      <c r="I62" s="82">
        <f t="shared" si="11"/>
        <v>100264.99999999999</v>
      </c>
      <c r="J62" s="54"/>
      <c r="K62" s="83"/>
      <c r="L62" s="40"/>
      <c r="M62" s="101"/>
      <c r="N62" s="101"/>
      <c r="O62" s="101"/>
    </row>
    <row r="63" spans="1:15" ht="18">
      <c r="A63" s="4" t="s">
        <v>11</v>
      </c>
      <c r="B63" s="7"/>
      <c r="C63" s="7"/>
      <c r="D63" s="7"/>
      <c r="E63" s="9">
        <v>17.58</v>
      </c>
      <c r="F63" s="10"/>
      <c r="G63" s="25"/>
      <c r="H63" s="51"/>
      <c r="I63" s="82"/>
      <c r="J63" s="51"/>
      <c r="K63" s="30"/>
      <c r="L63" s="4"/>
      <c r="M63" s="100"/>
      <c r="N63" s="100"/>
      <c r="O63" s="100"/>
    </row>
    <row r="64" spans="1:15" ht="18.75" thickBot="1">
      <c r="A64" s="14" t="s">
        <v>12</v>
      </c>
      <c r="B64" s="15"/>
      <c r="C64" s="15"/>
      <c r="D64" s="15"/>
      <c r="E64" s="16">
        <f>SUM(E63:E63)</f>
        <v>17.58</v>
      </c>
      <c r="F64" s="17"/>
      <c r="G64" s="27"/>
      <c r="H64" s="51"/>
      <c r="I64" s="82"/>
      <c r="J64" s="51"/>
      <c r="K64" s="30"/>
      <c r="L64" s="4"/>
      <c r="M64" s="100"/>
      <c r="N64" s="100"/>
      <c r="O64" s="100"/>
    </row>
    <row r="65" spans="1:15" ht="18">
      <c r="A65" s="6" t="s">
        <v>10</v>
      </c>
      <c r="B65" s="7"/>
      <c r="C65" s="7"/>
      <c r="D65" s="7"/>
      <c r="E65" s="9"/>
      <c r="F65" s="9"/>
      <c r="G65" s="25"/>
      <c r="H65" s="51"/>
      <c r="I65" s="82"/>
      <c r="J65" s="51"/>
      <c r="K65" s="30"/>
      <c r="L65" s="4"/>
      <c r="M65" s="100"/>
      <c r="N65" s="100"/>
      <c r="O65" s="100"/>
    </row>
    <row r="66" spans="1:15" ht="18">
      <c r="A66" s="4" t="s">
        <v>67</v>
      </c>
      <c r="B66" s="7" t="s">
        <v>3</v>
      </c>
      <c r="C66" s="7" t="s">
        <v>19</v>
      </c>
      <c r="D66" s="7" t="s">
        <v>25</v>
      </c>
      <c r="E66" s="8">
        <v>62.91</v>
      </c>
      <c r="F66" s="8">
        <v>13.34</v>
      </c>
      <c r="G66" s="26">
        <f aca="true" t="shared" si="12" ref="G66:G80">F66+E66</f>
        <v>76.25</v>
      </c>
      <c r="H66" s="49">
        <v>990</v>
      </c>
      <c r="I66" s="82">
        <f t="shared" si="11"/>
        <v>75487.5</v>
      </c>
      <c r="J66" s="51">
        <f aca="true" t="shared" si="13" ref="J66:J81">H66-H66*0.05</f>
        <v>940.5</v>
      </c>
      <c r="K66" s="83">
        <f aca="true" t="shared" si="14" ref="K66:K81">J66*G66</f>
        <v>71713.125</v>
      </c>
      <c r="L66" s="4">
        <f aca="true" t="shared" si="15" ref="L66:L81">H66-H66*0.1</f>
        <v>891</v>
      </c>
      <c r="M66" s="100"/>
      <c r="N66" s="100"/>
      <c r="O66" s="100"/>
    </row>
    <row r="67" spans="1:15" ht="18">
      <c r="A67" s="40" t="s">
        <v>96</v>
      </c>
      <c r="B67" s="7" t="s">
        <v>3</v>
      </c>
      <c r="C67" s="7" t="s">
        <v>18</v>
      </c>
      <c r="D67" s="7" t="s">
        <v>23</v>
      </c>
      <c r="E67" s="8">
        <v>45.04</v>
      </c>
      <c r="F67" s="8">
        <v>10.05</v>
      </c>
      <c r="G67" s="26">
        <f t="shared" si="12"/>
        <v>55.09</v>
      </c>
      <c r="H67" s="49">
        <v>990</v>
      </c>
      <c r="I67" s="82">
        <f t="shared" si="11"/>
        <v>54539.100000000006</v>
      </c>
      <c r="J67" s="51">
        <f t="shared" si="13"/>
        <v>940.5</v>
      </c>
      <c r="K67" s="83">
        <f t="shared" si="14"/>
        <v>51812.145000000004</v>
      </c>
      <c r="L67" s="4">
        <f t="shared" si="15"/>
        <v>891</v>
      </c>
      <c r="M67" s="100"/>
      <c r="N67" s="100"/>
      <c r="O67" s="100"/>
    </row>
    <row r="68" spans="1:15" ht="18">
      <c r="A68" s="4" t="s">
        <v>68</v>
      </c>
      <c r="B68" s="7" t="s">
        <v>3</v>
      </c>
      <c r="C68" s="7" t="s">
        <v>18</v>
      </c>
      <c r="D68" s="7" t="s">
        <v>23</v>
      </c>
      <c r="E68" s="8">
        <v>44.04</v>
      </c>
      <c r="F68" s="8">
        <v>9.84</v>
      </c>
      <c r="G68" s="26">
        <f t="shared" si="12"/>
        <v>53.879999999999995</v>
      </c>
      <c r="H68" s="49">
        <v>950</v>
      </c>
      <c r="I68" s="82">
        <f t="shared" si="11"/>
        <v>51185.99999999999</v>
      </c>
      <c r="J68" s="51">
        <f t="shared" si="13"/>
        <v>902.5</v>
      </c>
      <c r="K68" s="83">
        <f t="shared" si="14"/>
        <v>48626.7</v>
      </c>
      <c r="L68" s="4">
        <f t="shared" si="15"/>
        <v>855</v>
      </c>
      <c r="M68" s="100"/>
      <c r="N68" s="100"/>
      <c r="O68" s="100"/>
    </row>
    <row r="69" spans="1:15" ht="18">
      <c r="A69" s="4" t="s">
        <v>69</v>
      </c>
      <c r="B69" s="7" t="s">
        <v>3</v>
      </c>
      <c r="C69" s="7" t="s">
        <v>18</v>
      </c>
      <c r="D69" s="7" t="s">
        <v>23</v>
      </c>
      <c r="E69" s="8">
        <v>46.26</v>
      </c>
      <c r="F69" s="8">
        <v>10.33</v>
      </c>
      <c r="G69" s="26">
        <f t="shared" si="12"/>
        <v>56.589999999999996</v>
      </c>
      <c r="H69" s="49">
        <v>950</v>
      </c>
      <c r="I69" s="82">
        <f t="shared" si="11"/>
        <v>53760.5</v>
      </c>
      <c r="J69" s="51">
        <f t="shared" si="13"/>
        <v>902.5</v>
      </c>
      <c r="K69" s="83">
        <f t="shared" si="14"/>
        <v>51072.475</v>
      </c>
      <c r="L69" s="4">
        <f t="shared" si="15"/>
        <v>855</v>
      </c>
      <c r="M69" s="100"/>
      <c r="N69" s="100"/>
      <c r="O69" s="100"/>
    </row>
    <row r="70" spans="1:15" ht="18">
      <c r="A70" s="4" t="s">
        <v>100</v>
      </c>
      <c r="B70" s="7" t="s">
        <v>3</v>
      </c>
      <c r="C70" s="7" t="s">
        <v>17</v>
      </c>
      <c r="D70" s="7" t="s">
        <v>24</v>
      </c>
      <c r="E70" s="8">
        <v>32.23</v>
      </c>
      <c r="F70" s="8">
        <v>6.64</v>
      </c>
      <c r="G70" s="26">
        <f t="shared" si="12"/>
        <v>38.87</v>
      </c>
      <c r="H70" s="49"/>
      <c r="I70" s="82">
        <v>34000</v>
      </c>
      <c r="J70" s="51"/>
      <c r="K70" s="83"/>
      <c r="L70" s="4"/>
      <c r="M70" s="100"/>
      <c r="N70" s="100"/>
      <c r="O70" s="100"/>
    </row>
    <row r="71" spans="1:15" ht="18">
      <c r="A71" s="4" t="s">
        <v>70</v>
      </c>
      <c r="B71" s="7" t="s">
        <v>4</v>
      </c>
      <c r="C71" s="7" t="s">
        <v>17</v>
      </c>
      <c r="D71" s="7" t="s">
        <v>24</v>
      </c>
      <c r="E71" s="8">
        <v>29.21</v>
      </c>
      <c r="F71" s="8">
        <v>6.03</v>
      </c>
      <c r="G71" s="26">
        <f t="shared" si="12"/>
        <v>35.24</v>
      </c>
      <c r="H71" s="49">
        <v>850</v>
      </c>
      <c r="I71" s="82">
        <f t="shared" si="11"/>
        <v>29954</v>
      </c>
      <c r="J71" s="51"/>
      <c r="K71" s="30"/>
      <c r="L71" s="4"/>
      <c r="M71" s="100"/>
      <c r="N71" s="100"/>
      <c r="O71" s="100"/>
    </row>
    <row r="72" spans="1:15" ht="18">
      <c r="A72" s="4" t="s">
        <v>71</v>
      </c>
      <c r="B72" s="7" t="s">
        <v>4</v>
      </c>
      <c r="C72" s="7" t="s">
        <v>19</v>
      </c>
      <c r="D72" s="7" t="s">
        <v>25</v>
      </c>
      <c r="E72" s="8">
        <v>62.91</v>
      </c>
      <c r="F72" s="8">
        <v>13.34</v>
      </c>
      <c r="G72" s="26">
        <f t="shared" si="12"/>
        <v>76.25</v>
      </c>
      <c r="H72" s="49">
        <v>990</v>
      </c>
      <c r="I72" s="82">
        <f t="shared" si="11"/>
        <v>75487.5</v>
      </c>
      <c r="J72" s="51">
        <f t="shared" si="13"/>
        <v>940.5</v>
      </c>
      <c r="K72" s="83">
        <f t="shared" si="14"/>
        <v>71713.125</v>
      </c>
      <c r="L72" s="4">
        <f t="shared" si="15"/>
        <v>891</v>
      </c>
      <c r="M72" s="100"/>
      <c r="N72" s="100"/>
      <c r="O72" s="100"/>
    </row>
    <row r="73" spans="1:15" ht="18">
      <c r="A73" s="4" t="s">
        <v>72</v>
      </c>
      <c r="B73" s="7" t="s">
        <v>4</v>
      </c>
      <c r="C73" s="7" t="s">
        <v>18</v>
      </c>
      <c r="D73" s="7" t="s">
        <v>23</v>
      </c>
      <c r="E73" s="8">
        <v>44.52</v>
      </c>
      <c r="F73" s="8">
        <v>9.94</v>
      </c>
      <c r="G73" s="26">
        <f t="shared" si="12"/>
        <v>54.46</v>
      </c>
      <c r="H73" s="49">
        <v>950</v>
      </c>
      <c r="I73" s="82">
        <f t="shared" si="11"/>
        <v>51737</v>
      </c>
      <c r="J73" s="51">
        <f t="shared" si="13"/>
        <v>902.5</v>
      </c>
      <c r="K73" s="83">
        <f t="shared" si="14"/>
        <v>49150.15</v>
      </c>
      <c r="L73" s="4">
        <f t="shared" si="15"/>
        <v>855</v>
      </c>
      <c r="M73" s="100"/>
      <c r="N73" s="100"/>
      <c r="O73" s="100"/>
    </row>
    <row r="74" spans="1:15" ht="18">
      <c r="A74" s="85" t="s">
        <v>73</v>
      </c>
      <c r="B74" s="86" t="s">
        <v>4</v>
      </c>
      <c r="C74" s="86" t="s">
        <v>17</v>
      </c>
      <c r="D74" s="86" t="s">
        <v>23</v>
      </c>
      <c r="E74" s="87">
        <v>40.28</v>
      </c>
      <c r="F74" s="87">
        <v>8.31</v>
      </c>
      <c r="G74" s="88">
        <f t="shared" si="12"/>
        <v>48.59</v>
      </c>
      <c r="H74" s="89">
        <v>850</v>
      </c>
      <c r="I74" s="90">
        <f t="shared" si="11"/>
        <v>41301.5</v>
      </c>
      <c r="J74" s="91"/>
      <c r="K74" s="92"/>
      <c r="L74" s="85"/>
      <c r="M74" s="94">
        <v>39000</v>
      </c>
      <c r="N74" s="95" t="s">
        <v>97</v>
      </c>
      <c r="O74" s="100"/>
    </row>
    <row r="75" spans="1:15" ht="18">
      <c r="A75" s="128" t="s">
        <v>74</v>
      </c>
      <c r="B75" s="130" t="s">
        <v>5</v>
      </c>
      <c r="C75" s="130" t="s">
        <v>22</v>
      </c>
      <c r="D75" s="130" t="s">
        <v>25</v>
      </c>
      <c r="E75" s="131">
        <v>62.87</v>
      </c>
      <c r="F75" s="131">
        <v>13.32</v>
      </c>
      <c r="G75" s="132">
        <f t="shared" si="12"/>
        <v>76.19</v>
      </c>
      <c r="H75" s="124">
        <v>950</v>
      </c>
      <c r="I75" s="125">
        <f t="shared" si="11"/>
        <v>72380.5</v>
      </c>
      <c r="J75" s="126">
        <f t="shared" si="13"/>
        <v>902.5</v>
      </c>
      <c r="K75" s="127">
        <f t="shared" si="14"/>
        <v>68761.47499999999</v>
      </c>
      <c r="L75" s="4">
        <f t="shared" si="15"/>
        <v>855</v>
      </c>
      <c r="M75" s="100"/>
      <c r="N75" s="100"/>
      <c r="O75" s="100"/>
    </row>
    <row r="76" spans="1:15" ht="18">
      <c r="A76" s="4" t="s">
        <v>75</v>
      </c>
      <c r="B76" s="7" t="s">
        <v>5</v>
      </c>
      <c r="C76" s="7" t="s">
        <v>18</v>
      </c>
      <c r="D76" s="7" t="s">
        <v>23</v>
      </c>
      <c r="E76" s="8">
        <v>46.26</v>
      </c>
      <c r="F76" s="8">
        <v>10.33</v>
      </c>
      <c r="G76" s="26">
        <f t="shared" si="12"/>
        <v>56.589999999999996</v>
      </c>
      <c r="H76" s="49">
        <v>950</v>
      </c>
      <c r="I76" s="82">
        <f t="shared" si="11"/>
        <v>53760.5</v>
      </c>
      <c r="J76" s="51"/>
      <c r="K76" s="30"/>
      <c r="L76" s="4"/>
      <c r="M76" s="100"/>
      <c r="N76" s="100"/>
      <c r="O76" s="100"/>
    </row>
    <row r="77" spans="1:15" ht="18">
      <c r="A77" s="4" t="s">
        <v>76</v>
      </c>
      <c r="B77" s="7" t="s">
        <v>6</v>
      </c>
      <c r="C77" s="7" t="s">
        <v>18</v>
      </c>
      <c r="D77" s="7" t="s">
        <v>23</v>
      </c>
      <c r="E77" s="8">
        <v>45.94</v>
      </c>
      <c r="F77" s="8">
        <v>10.26</v>
      </c>
      <c r="G77" s="26">
        <f t="shared" si="12"/>
        <v>56.199999999999996</v>
      </c>
      <c r="H77" s="49">
        <v>970</v>
      </c>
      <c r="I77" s="82">
        <f t="shared" si="11"/>
        <v>54513.99999999999</v>
      </c>
      <c r="J77" s="51">
        <f t="shared" si="13"/>
        <v>921.5</v>
      </c>
      <c r="K77" s="83">
        <f t="shared" si="14"/>
        <v>51788.299999999996</v>
      </c>
      <c r="L77" s="4">
        <f t="shared" si="15"/>
        <v>873</v>
      </c>
      <c r="M77" s="100"/>
      <c r="N77" s="100"/>
      <c r="O77" s="100"/>
    </row>
    <row r="78" spans="1:15" ht="18">
      <c r="A78" s="4" t="s">
        <v>77</v>
      </c>
      <c r="B78" s="7" t="s">
        <v>6</v>
      </c>
      <c r="C78" s="7" t="s">
        <v>18</v>
      </c>
      <c r="D78" s="7" t="s">
        <v>23</v>
      </c>
      <c r="E78" s="8">
        <v>44.94</v>
      </c>
      <c r="F78" s="8">
        <v>9.75</v>
      </c>
      <c r="G78" s="26">
        <f t="shared" si="12"/>
        <v>54.69</v>
      </c>
      <c r="H78" s="49">
        <v>970</v>
      </c>
      <c r="I78" s="82">
        <f t="shared" si="11"/>
        <v>53049.299999999996</v>
      </c>
      <c r="J78" s="51">
        <f t="shared" si="13"/>
        <v>921.5</v>
      </c>
      <c r="K78" s="83">
        <f t="shared" si="14"/>
        <v>50396.835</v>
      </c>
      <c r="L78" s="4">
        <f t="shared" si="15"/>
        <v>873</v>
      </c>
      <c r="M78" s="100"/>
      <c r="N78" s="100"/>
      <c r="O78" s="100"/>
    </row>
    <row r="79" spans="1:15" ht="18">
      <c r="A79" s="120" t="s">
        <v>78</v>
      </c>
      <c r="B79" s="121" t="s">
        <v>6</v>
      </c>
      <c r="C79" s="121" t="s">
        <v>17</v>
      </c>
      <c r="D79" s="121" t="s">
        <v>24</v>
      </c>
      <c r="E79" s="122">
        <v>26.71</v>
      </c>
      <c r="F79" s="122">
        <v>5.19</v>
      </c>
      <c r="G79" s="123">
        <f t="shared" si="12"/>
        <v>31.900000000000002</v>
      </c>
      <c r="H79" s="124">
        <v>950</v>
      </c>
      <c r="I79" s="125">
        <f t="shared" si="11"/>
        <v>30305.000000000004</v>
      </c>
      <c r="J79" s="126">
        <f t="shared" si="13"/>
        <v>902.5</v>
      </c>
      <c r="K79" s="127">
        <f t="shared" si="14"/>
        <v>28789.750000000004</v>
      </c>
      <c r="L79" s="128">
        <f t="shared" si="15"/>
        <v>855</v>
      </c>
      <c r="M79" s="129">
        <v>26000</v>
      </c>
      <c r="N79" s="95" t="s">
        <v>97</v>
      </c>
      <c r="O79" s="100"/>
    </row>
    <row r="80" spans="1:15" ht="18.75" thickBot="1">
      <c r="A80" s="5" t="s">
        <v>87</v>
      </c>
      <c r="B80" s="18" t="s">
        <v>6</v>
      </c>
      <c r="C80" s="18" t="s">
        <v>17</v>
      </c>
      <c r="D80" s="18" t="s">
        <v>24</v>
      </c>
      <c r="E80" s="20">
        <v>33.01</v>
      </c>
      <c r="F80" s="20">
        <v>6.61</v>
      </c>
      <c r="G80" s="28">
        <f t="shared" si="12"/>
        <v>39.62</v>
      </c>
      <c r="H80" s="49">
        <v>950</v>
      </c>
      <c r="I80" s="82">
        <f t="shared" si="11"/>
        <v>37639</v>
      </c>
      <c r="J80" s="51"/>
      <c r="K80" s="83"/>
      <c r="L80" s="4"/>
      <c r="M80" s="100"/>
      <c r="N80" s="100"/>
      <c r="O80" s="100"/>
    </row>
    <row r="81" spans="1:15" s="43" customFormat="1" ht="18">
      <c r="A81" s="80" t="s">
        <v>86</v>
      </c>
      <c r="B81" s="57" t="s">
        <v>7</v>
      </c>
      <c r="C81" s="57" t="s">
        <v>19</v>
      </c>
      <c r="D81" s="57" t="s">
        <v>85</v>
      </c>
      <c r="E81" s="58">
        <v>84.22</v>
      </c>
      <c r="F81" s="58">
        <v>17.36</v>
      </c>
      <c r="G81" s="59">
        <f>F81+E83</f>
        <v>118.5</v>
      </c>
      <c r="H81" s="50">
        <v>950</v>
      </c>
      <c r="I81" s="82">
        <f t="shared" si="11"/>
        <v>112575</v>
      </c>
      <c r="J81" s="54">
        <f t="shared" si="13"/>
        <v>902.5</v>
      </c>
      <c r="K81" s="83">
        <f t="shared" si="14"/>
        <v>106946.25</v>
      </c>
      <c r="L81" s="40">
        <f t="shared" si="15"/>
        <v>855</v>
      </c>
      <c r="M81" s="101"/>
      <c r="N81" s="101"/>
      <c r="O81" s="101"/>
    </row>
    <row r="82" spans="1:15" ht="18">
      <c r="A82" s="4" t="s">
        <v>11</v>
      </c>
      <c r="B82" s="7"/>
      <c r="C82" s="7"/>
      <c r="D82" s="7"/>
      <c r="E82" s="21">
        <v>16.92</v>
      </c>
      <c r="F82" s="22"/>
      <c r="G82" s="25"/>
      <c r="H82" s="51"/>
      <c r="I82" s="30"/>
      <c r="J82" s="51"/>
      <c r="K82" s="30"/>
      <c r="L82" s="4"/>
      <c r="M82" s="100"/>
      <c r="N82" s="100"/>
      <c r="O82" s="100"/>
    </row>
    <row r="83" spans="1:15" ht="18.75" thickBot="1">
      <c r="A83" s="14" t="s">
        <v>12</v>
      </c>
      <c r="B83" s="15"/>
      <c r="C83" s="15"/>
      <c r="D83" s="15"/>
      <c r="E83" s="16">
        <f>SUM(E81:E82)</f>
        <v>101.14</v>
      </c>
      <c r="F83" s="17"/>
      <c r="G83" s="27"/>
      <c r="H83" s="51"/>
      <c r="I83" s="30"/>
      <c r="J83" s="51"/>
      <c r="K83" s="30"/>
      <c r="L83" s="4"/>
      <c r="M83" s="100"/>
      <c r="N83" s="100"/>
      <c r="O83" s="100"/>
    </row>
    <row r="84" spans="1:12" ht="18.75">
      <c r="A84" s="24"/>
      <c r="B84" s="23"/>
      <c r="C84" s="23"/>
      <c r="D84" s="23"/>
      <c r="E84" s="23"/>
      <c r="F84" s="23"/>
      <c r="G84" s="23"/>
      <c r="H84" s="52"/>
      <c r="I84" s="31"/>
      <c r="J84" s="52"/>
      <c r="K84" s="31"/>
      <c r="L84" s="23"/>
    </row>
    <row r="85" spans="1:6" ht="18">
      <c r="A85" s="24"/>
      <c r="B85" s="23"/>
      <c r="C85" s="23"/>
      <c r="D85" s="23"/>
      <c r="E85" s="23"/>
      <c r="F85" s="23"/>
    </row>
    <row r="89" spans="1:5" ht="18">
      <c r="A89" s="115"/>
      <c r="B89" s="115"/>
      <c r="C89" s="115"/>
      <c r="D89" s="115"/>
      <c r="E89" s="115"/>
    </row>
  </sheetData>
  <sheetProtection/>
  <mergeCells count="7">
    <mergeCell ref="E12:E13"/>
    <mergeCell ref="G12:G13"/>
    <mergeCell ref="A89:E89"/>
    <mergeCell ref="F12:F13"/>
    <mergeCell ref="A12:A13"/>
    <mergeCell ref="B12:B13"/>
    <mergeCell ref="A1:K3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user</cp:lastModifiedBy>
  <cp:lastPrinted>2015-09-29T06:53:34Z</cp:lastPrinted>
  <dcterms:created xsi:type="dcterms:W3CDTF">2005-01-24T10:43:10Z</dcterms:created>
  <dcterms:modified xsi:type="dcterms:W3CDTF">2016-03-21T16:18:26Z</dcterms:modified>
  <cp:category/>
  <cp:version/>
  <cp:contentType/>
  <cp:contentStatus/>
</cp:coreProperties>
</file>