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morie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<sst xmlns="http://schemas.openxmlformats.org/spreadsheetml/2006/main" count="64" uniqueCount="43">
  <si>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№</t>
  </si>
  <si>
    <t>К и</t>
  </si>
  <si>
    <t>Кв</t>
  </si>
  <si>
    <t>Кив</t>
  </si>
  <si>
    <t>Км</t>
  </si>
  <si>
    <t>Кпп</t>
  </si>
  <si>
    <t>С1</t>
  </si>
  <si>
    <t>Ксп</t>
  </si>
  <si>
    <t>С2</t>
  </si>
  <si>
    <t>С1 + С2</t>
  </si>
  <si>
    <t>К%</t>
  </si>
  <si>
    <t>F 3</t>
  </si>
  <si>
    <t>С3</t>
  </si>
  <si>
    <t>П</t>
  </si>
  <si>
    <t>ресторант</t>
  </si>
  <si>
    <t>Изба №</t>
  </si>
  <si>
    <t>Изба - кв.м.</t>
  </si>
  <si>
    <t>Обща площ</t>
  </si>
  <si>
    <t>Изглед</t>
  </si>
  <si>
    <t>Цена</t>
  </si>
  <si>
    <t>апартамент № 2</t>
  </si>
  <si>
    <t>апартамент № 3</t>
  </si>
  <si>
    <t>студио № 1</t>
  </si>
  <si>
    <t>студио № 3</t>
  </si>
  <si>
    <t>студио № 5</t>
  </si>
  <si>
    <t>апартамент № 6</t>
  </si>
  <si>
    <t>апартамент № 8</t>
  </si>
  <si>
    <t>апартамент № 9</t>
  </si>
  <si>
    <t>студио № 7</t>
  </si>
  <si>
    <t>апартамент № 10</t>
  </si>
  <si>
    <t>студио № 8</t>
  </si>
  <si>
    <t>студио № 9</t>
  </si>
  <si>
    <t>1 спалня</t>
  </si>
  <si>
    <t>море</t>
  </si>
  <si>
    <t>1 стая</t>
  </si>
  <si>
    <t xml:space="preserve">Тип </t>
  </si>
  <si>
    <t>двор</t>
  </si>
  <si>
    <t>Чиста площ</t>
  </si>
  <si>
    <t>Обща площ с изби</t>
  </si>
  <si>
    <t>Етаж</t>
  </si>
  <si>
    <t>ПРОМОЦИИ</t>
  </si>
  <si>
    <t>первая линия у моря</t>
  </si>
  <si>
    <t>лот 903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</si>
</sst>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_-* #,##0\ [$€-1]_-;\-* #,##0\ [$€-1]_-;_-* &quot;-&quot;??\ [$€-1]_-;_-@_-"/>
    <numFmt numFmtId="182" formatCode="#,##0\ [$€-1]"/>
    <numFmt numFmtId="183" formatCode="_-* #,##0.00\ [$€-1]_-;\-* #,##0.00\ [$€-1]_-;_-* &quot;-&quot;??\ [$€-1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2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2" fontId="0" fillId="0" borderId="25" xfId="0" applyNumberFormat="1" applyBorder="1" applyAlignment="1">
      <alignment horizontal="center" vertical="center"/>
    </xf>
    <xf numFmtId="2" fontId="0" fillId="0" borderId="25" xfId="0" applyNumberForma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vertical="center"/>
    </xf>
    <xf numFmtId="180" fontId="2" fillId="0" borderId="25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181" fontId="48" fillId="0" borderId="13" xfId="0" applyNumberFormat="1" applyFont="1" applyBorder="1" applyAlignment="1">
      <alignment/>
    </xf>
    <xf numFmtId="181" fontId="48" fillId="0" borderId="13" xfId="0" applyNumberFormat="1" applyFont="1" applyBorder="1" applyAlignment="1">
      <alignment vertical="center" wrapText="1"/>
    </xf>
    <xf numFmtId="181" fontId="48" fillId="0" borderId="19" xfId="0" applyNumberFormat="1" applyFont="1" applyBorder="1" applyAlignment="1">
      <alignment vertical="center" wrapText="1"/>
    </xf>
    <xf numFmtId="181" fontId="49" fillId="0" borderId="22" xfId="0" applyNumberFormat="1" applyFont="1" applyBorder="1" applyAlignment="1">
      <alignment/>
    </xf>
    <xf numFmtId="181" fontId="49" fillId="0" borderId="13" xfId="0" applyNumberFormat="1" applyFont="1" applyBorder="1" applyAlignment="1">
      <alignment/>
    </xf>
    <xf numFmtId="181" fontId="49" fillId="0" borderId="25" xfId="0" applyNumberFormat="1" applyFont="1" applyBorder="1" applyAlignment="1">
      <alignment/>
    </xf>
    <xf numFmtId="181" fontId="49" fillId="0" borderId="19" xfId="0" applyNumberFormat="1" applyFont="1" applyBorder="1" applyAlignment="1">
      <alignment/>
    </xf>
    <xf numFmtId="181" fontId="48" fillId="0" borderId="22" xfId="0" applyNumberFormat="1" applyFont="1" applyBorder="1" applyAlignment="1">
      <alignment/>
    </xf>
    <xf numFmtId="0" fontId="43" fillId="0" borderId="16" xfId="0" applyFont="1" applyFill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181" fontId="50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AD5" sqref="AD5"/>
    </sheetView>
  </sheetViews>
  <sheetFormatPr defaultColWidth="9.140625" defaultRowHeight="15"/>
  <cols>
    <col min="1" max="1" width="4.28125" style="0" customWidth="1"/>
    <col min="2" max="2" width="17.57421875" style="0" customWidth="1"/>
    <col min="4" max="8" width="0" style="0" hidden="1" customWidth="1"/>
    <col min="9" max="9" width="12.28125" style="0" hidden="1" customWidth="1"/>
    <col min="10" max="10" width="5.7109375" style="0" customWidth="1"/>
    <col min="11" max="11" width="7.57421875" style="0" customWidth="1"/>
    <col min="12" max="13" width="0" style="0" hidden="1" customWidth="1"/>
    <col min="14" max="14" width="11.00390625" style="0" hidden="1" customWidth="1"/>
    <col min="15" max="17" width="0" style="0" hidden="1" customWidth="1"/>
    <col min="18" max="18" width="8.421875" style="0" customWidth="1"/>
    <col min="20" max="20" width="11.00390625" style="0" customWidth="1"/>
    <col min="21" max="21" width="10.8515625" style="0" customWidth="1"/>
    <col min="22" max="22" width="13.00390625" style="0" customWidth="1"/>
    <col min="23" max="23" width="14.8515625" style="0" customWidth="1"/>
    <col min="24" max="24" width="9.28125" style="0" customWidth="1"/>
  </cols>
  <sheetData>
    <row r="1" spans="1:24" ht="1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85" t="s">
        <v>42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3"/>
    </row>
    <row r="2" spans="1:24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3"/>
    </row>
    <row r="3" spans="1:24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3"/>
    </row>
    <row r="4" spans="1:23" ht="9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</row>
    <row r="5" spans="1:23" ht="27.75" customHeight="1" thickBot="1">
      <c r="A5" s="90" t="s">
        <v>41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</row>
    <row r="6" spans="1:23" ht="37.5" customHeight="1" thickBot="1">
      <c r="A6" s="11" t="s">
        <v>39</v>
      </c>
      <c r="B6" s="12" t="s">
        <v>0</v>
      </c>
      <c r="C6" s="13" t="s">
        <v>37</v>
      </c>
      <c r="D6" s="12" t="s">
        <v>1</v>
      </c>
      <c r="E6" s="12" t="s">
        <v>2</v>
      </c>
      <c r="F6" s="12" t="s">
        <v>3</v>
      </c>
      <c r="G6" s="12" t="s">
        <v>4</v>
      </c>
      <c r="H6" s="14" t="s">
        <v>5</v>
      </c>
      <c r="I6" s="12" t="s">
        <v>6</v>
      </c>
      <c r="J6" s="13" t="s">
        <v>15</v>
      </c>
      <c r="K6" s="13" t="s">
        <v>16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11</v>
      </c>
      <c r="Q6" s="12" t="s">
        <v>12</v>
      </c>
      <c r="R6" s="13" t="s">
        <v>17</v>
      </c>
      <c r="S6" s="15" t="s">
        <v>38</v>
      </c>
      <c r="T6" s="15" t="s">
        <v>19</v>
      </c>
      <c r="U6" s="63" t="s">
        <v>40</v>
      </c>
      <c r="V6" s="16" t="s">
        <v>35</v>
      </c>
      <c r="W6" s="58" t="s">
        <v>18</v>
      </c>
    </row>
    <row r="7" spans="1:23" ht="15" hidden="1">
      <c r="A7" s="36" t="s">
        <v>13</v>
      </c>
      <c r="B7" s="37" t="s">
        <v>14</v>
      </c>
      <c r="C7" s="38">
        <v>65.17</v>
      </c>
      <c r="D7" s="39">
        <v>1</v>
      </c>
      <c r="E7" s="39">
        <v>1</v>
      </c>
      <c r="F7" s="39">
        <v>1.01</v>
      </c>
      <c r="G7" s="39">
        <v>1</v>
      </c>
      <c r="H7" s="39">
        <v>1</v>
      </c>
      <c r="I7" s="39">
        <f aca="true" t="shared" si="0" ref="I7:I17">C7*D7*E7*F7*G7*H7*410</f>
        <v>26986.897000000004</v>
      </c>
      <c r="J7" s="40"/>
      <c r="K7" s="41">
        <v>30.23</v>
      </c>
      <c r="L7" s="42">
        <v>1</v>
      </c>
      <c r="M7" s="39">
        <f aca="true" t="shared" si="1" ref="M7:M17">K7*L7*410</f>
        <v>12394.3</v>
      </c>
      <c r="N7" s="39">
        <f>I7+M7</f>
        <v>39381.197</v>
      </c>
      <c r="O7" s="43">
        <f aca="true" t="shared" si="2" ref="O7:O19">N7/3489.7013</f>
        <v>11.284976453428836</v>
      </c>
      <c r="P7" s="44">
        <f aca="true" t="shared" si="3" ref="P7:P19">O7*2.0619</f>
        <v>23.26849294932492</v>
      </c>
      <c r="Q7" s="39">
        <f aca="true" t="shared" si="4" ref="Q7:Q19">P7*2.3*36</f>
        <v>1926.6312162041033</v>
      </c>
      <c r="R7" s="41">
        <f>C7+P7</f>
        <v>88.43849294932492</v>
      </c>
      <c r="S7" s="45">
        <v>118.67</v>
      </c>
      <c r="T7" s="67">
        <f>S7*990</f>
        <v>117483.3</v>
      </c>
      <c r="U7" s="71">
        <v>84374</v>
      </c>
      <c r="V7" s="46"/>
      <c r="W7" s="59" t="s">
        <v>33</v>
      </c>
    </row>
    <row r="8" spans="1:23" s="84" customFormat="1" ht="15" hidden="1">
      <c r="A8" s="72">
        <v>1</v>
      </c>
      <c r="B8" s="73" t="s">
        <v>22</v>
      </c>
      <c r="C8" s="74">
        <v>21.47</v>
      </c>
      <c r="D8" s="75">
        <v>1</v>
      </c>
      <c r="E8" s="75">
        <v>1.02</v>
      </c>
      <c r="F8" s="75">
        <v>1.01</v>
      </c>
      <c r="G8" s="75">
        <v>1</v>
      </c>
      <c r="H8" s="75">
        <v>1</v>
      </c>
      <c r="I8" s="75">
        <f t="shared" si="0"/>
        <v>9068.54154</v>
      </c>
      <c r="J8" s="76"/>
      <c r="K8" s="77"/>
      <c r="L8" s="78">
        <v>0.3</v>
      </c>
      <c r="M8" s="75">
        <f t="shared" si="1"/>
        <v>0</v>
      </c>
      <c r="N8" s="75">
        <f>I8+M8</f>
        <v>9068.54154</v>
      </c>
      <c r="O8" s="79">
        <f t="shared" si="2"/>
        <v>2.5986583837418977</v>
      </c>
      <c r="P8" s="80">
        <f t="shared" si="3"/>
        <v>5.358173721437419</v>
      </c>
      <c r="Q8" s="75">
        <f t="shared" si="4"/>
        <v>443.65678413501826</v>
      </c>
      <c r="R8" s="77">
        <f>C8+P8</f>
        <v>26.828173721437416</v>
      </c>
      <c r="S8" s="24">
        <v>26.83</v>
      </c>
      <c r="T8" s="81">
        <f aca="true" t="shared" si="5" ref="T8:T19">S8*990</f>
        <v>26561.699999999997</v>
      </c>
      <c r="U8" s="64">
        <v>19076</v>
      </c>
      <c r="V8" s="82" t="s">
        <v>34</v>
      </c>
      <c r="W8" s="83" t="s">
        <v>36</v>
      </c>
    </row>
    <row r="9" spans="1:23" s="84" customFormat="1" ht="13.5" customHeight="1">
      <c r="A9" s="72">
        <v>1</v>
      </c>
      <c r="B9" s="73" t="s">
        <v>20</v>
      </c>
      <c r="C9" s="74">
        <v>38.03</v>
      </c>
      <c r="D9" s="75">
        <v>1.02</v>
      </c>
      <c r="E9" s="75">
        <v>1.02</v>
      </c>
      <c r="F9" s="75">
        <v>1.01</v>
      </c>
      <c r="G9" s="75">
        <v>1</v>
      </c>
      <c r="H9" s="75">
        <v>1</v>
      </c>
      <c r="I9" s="75">
        <f t="shared" si="0"/>
        <v>16384.451209200004</v>
      </c>
      <c r="J9" s="76">
        <v>3</v>
      </c>
      <c r="K9" s="77">
        <v>2.26</v>
      </c>
      <c r="L9" s="78">
        <v>0.3</v>
      </c>
      <c r="M9" s="75">
        <f t="shared" si="1"/>
        <v>277.97999999999996</v>
      </c>
      <c r="N9" s="75">
        <f aca="true" t="shared" si="6" ref="N9:N17">I9+M9</f>
        <v>16662.431209200004</v>
      </c>
      <c r="O9" s="79">
        <f t="shared" si="2"/>
        <v>4.774744247938929</v>
      </c>
      <c r="P9" s="80">
        <f t="shared" si="3"/>
        <v>9.845045164825278</v>
      </c>
      <c r="Q9" s="75">
        <f t="shared" si="4"/>
        <v>815.1697396475329</v>
      </c>
      <c r="R9" s="77">
        <f aca="true" t="shared" si="7" ref="R9:R17">C9+P9</f>
        <v>47.87504516482528</v>
      </c>
      <c r="S9" s="24">
        <v>50.14</v>
      </c>
      <c r="T9" s="81">
        <f t="shared" si="5"/>
        <v>49638.6</v>
      </c>
      <c r="U9" s="64">
        <v>35650</v>
      </c>
      <c r="V9" s="82" t="s">
        <v>32</v>
      </c>
      <c r="W9" s="83" t="s">
        <v>33</v>
      </c>
    </row>
    <row r="10" spans="1:23" ht="15" hidden="1">
      <c r="A10" s="17">
        <v>1</v>
      </c>
      <c r="B10" s="18" t="s">
        <v>21</v>
      </c>
      <c r="C10" s="19">
        <v>46.43</v>
      </c>
      <c r="D10" s="20">
        <v>0.98</v>
      </c>
      <c r="E10" s="20">
        <v>1.02</v>
      </c>
      <c r="F10" s="20">
        <v>1.01</v>
      </c>
      <c r="G10" s="20">
        <v>1</v>
      </c>
      <c r="H10" s="20">
        <v>1</v>
      </c>
      <c r="I10" s="20">
        <f t="shared" si="0"/>
        <v>19218.9723348</v>
      </c>
      <c r="J10" s="8">
        <v>2</v>
      </c>
      <c r="K10" s="9">
        <v>2.33</v>
      </c>
      <c r="L10" s="21">
        <v>0.3</v>
      </c>
      <c r="M10" s="20">
        <f t="shared" si="1"/>
        <v>286.59</v>
      </c>
      <c r="N10" s="20">
        <f t="shared" si="6"/>
        <v>19505.5623348</v>
      </c>
      <c r="O10" s="22">
        <f t="shared" si="2"/>
        <v>5.589464730061567</v>
      </c>
      <c r="P10" s="23">
        <f t="shared" si="3"/>
        <v>11.524917326913945</v>
      </c>
      <c r="Q10" s="20">
        <f t="shared" si="4"/>
        <v>954.2631546684746</v>
      </c>
      <c r="R10" s="9">
        <f t="shared" si="7"/>
        <v>57.95491732691394</v>
      </c>
      <c r="S10" s="24">
        <v>60.28</v>
      </c>
      <c r="T10" s="68">
        <f t="shared" si="5"/>
        <v>59677.200000000004</v>
      </c>
      <c r="U10" s="64">
        <v>42859</v>
      </c>
      <c r="V10" s="10" t="s">
        <v>32</v>
      </c>
      <c r="W10" s="60" t="s">
        <v>33</v>
      </c>
    </row>
    <row r="11" spans="1:23" ht="15" hidden="1">
      <c r="A11" s="17">
        <v>2</v>
      </c>
      <c r="B11" s="18" t="s">
        <v>23</v>
      </c>
      <c r="C11" s="19">
        <v>22.73</v>
      </c>
      <c r="D11" s="20">
        <v>1</v>
      </c>
      <c r="E11" s="20">
        <v>1.02</v>
      </c>
      <c r="F11" s="20">
        <v>1.01</v>
      </c>
      <c r="G11" s="20">
        <v>1</v>
      </c>
      <c r="H11" s="20">
        <v>1</v>
      </c>
      <c r="I11" s="20">
        <f t="shared" si="0"/>
        <v>9600.74286</v>
      </c>
      <c r="J11" s="8"/>
      <c r="K11" s="9"/>
      <c r="L11" s="21">
        <v>0.3</v>
      </c>
      <c r="M11" s="20">
        <f t="shared" si="1"/>
        <v>0</v>
      </c>
      <c r="N11" s="20">
        <f t="shared" si="6"/>
        <v>9600.74286</v>
      </c>
      <c r="O11" s="22">
        <f t="shared" si="2"/>
        <v>2.7511646512553956</v>
      </c>
      <c r="P11" s="23">
        <f t="shared" si="3"/>
        <v>5.6726263944235</v>
      </c>
      <c r="Q11" s="20">
        <f t="shared" si="4"/>
        <v>469.6934654582658</v>
      </c>
      <c r="R11" s="9">
        <f t="shared" si="7"/>
        <v>28.4026263944235</v>
      </c>
      <c r="S11" s="24">
        <v>28.4</v>
      </c>
      <c r="T11" s="68">
        <f t="shared" si="5"/>
        <v>28116</v>
      </c>
      <c r="U11" s="64">
        <v>21465</v>
      </c>
      <c r="V11" s="10" t="s">
        <v>34</v>
      </c>
      <c r="W11" s="60" t="s">
        <v>36</v>
      </c>
    </row>
    <row r="12" spans="1:23" ht="15" hidden="1">
      <c r="A12" s="17">
        <v>3</v>
      </c>
      <c r="B12" s="18" t="s">
        <v>24</v>
      </c>
      <c r="C12" s="19">
        <v>22.73</v>
      </c>
      <c r="D12" s="20">
        <v>1</v>
      </c>
      <c r="E12" s="20">
        <v>1.02</v>
      </c>
      <c r="F12" s="20">
        <v>1.01</v>
      </c>
      <c r="G12" s="20">
        <v>1</v>
      </c>
      <c r="H12" s="20">
        <v>1</v>
      </c>
      <c r="I12" s="20">
        <f t="shared" si="0"/>
        <v>9600.74286</v>
      </c>
      <c r="J12" s="8"/>
      <c r="K12" s="9"/>
      <c r="L12" s="21">
        <v>0.3</v>
      </c>
      <c r="M12" s="20">
        <f t="shared" si="1"/>
        <v>0</v>
      </c>
      <c r="N12" s="20">
        <f t="shared" si="6"/>
        <v>9600.74286</v>
      </c>
      <c r="O12" s="22">
        <f t="shared" si="2"/>
        <v>2.7511646512553956</v>
      </c>
      <c r="P12" s="23">
        <f t="shared" si="3"/>
        <v>5.6726263944235</v>
      </c>
      <c r="Q12" s="20">
        <f t="shared" si="4"/>
        <v>469.6934654582658</v>
      </c>
      <c r="R12" s="9">
        <f t="shared" si="7"/>
        <v>28.4026263944235</v>
      </c>
      <c r="S12" s="24">
        <v>28.4</v>
      </c>
      <c r="T12" s="68">
        <f t="shared" si="5"/>
        <v>28116</v>
      </c>
      <c r="U12" s="64">
        <v>20192</v>
      </c>
      <c r="V12" s="10" t="s">
        <v>34</v>
      </c>
      <c r="W12" s="60" t="s">
        <v>36</v>
      </c>
    </row>
    <row r="13" spans="1:23" ht="15" hidden="1">
      <c r="A13" s="17">
        <v>3</v>
      </c>
      <c r="B13" s="18" t="s">
        <v>25</v>
      </c>
      <c r="C13" s="19">
        <v>39.97</v>
      </c>
      <c r="D13" s="20">
        <v>1.02</v>
      </c>
      <c r="E13" s="20">
        <v>1.02</v>
      </c>
      <c r="F13" s="20">
        <v>1.01</v>
      </c>
      <c r="G13" s="20">
        <v>1</v>
      </c>
      <c r="H13" s="20">
        <v>1</v>
      </c>
      <c r="I13" s="20">
        <f t="shared" si="0"/>
        <v>17220.260710799997</v>
      </c>
      <c r="J13" s="8">
        <v>8</v>
      </c>
      <c r="K13" s="9">
        <v>3.64</v>
      </c>
      <c r="L13" s="21">
        <v>0.3</v>
      </c>
      <c r="M13" s="20">
        <f t="shared" si="1"/>
        <v>447.72</v>
      </c>
      <c r="N13" s="20">
        <f t="shared" si="6"/>
        <v>17667.9807108</v>
      </c>
      <c r="O13" s="22">
        <f t="shared" si="2"/>
        <v>5.062891976112683</v>
      </c>
      <c r="P13" s="23">
        <f t="shared" si="3"/>
        <v>10.439176965546741</v>
      </c>
      <c r="Q13" s="20">
        <f t="shared" si="4"/>
        <v>864.3638527472701</v>
      </c>
      <c r="R13" s="9">
        <f t="shared" si="7"/>
        <v>50.40917696554674</v>
      </c>
      <c r="S13" s="24">
        <v>54.05</v>
      </c>
      <c r="T13" s="68">
        <f t="shared" si="5"/>
        <v>53509.5</v>
      </c>
      <c r="U13" s="64">
        <v>38430</v>
      </c>
      <c r="V13" s="10" t="s">
        <v>32</v>
      </c>
      <c r="W13" s="60" t="s">
        <v>33</v>
      </c>
    </row>
    <row r="14" spans="1:23" ht="12.75" customHeight="1">
      <c r="A14" s="17">
        <v>4</v>
      </c>
      <c r="B14" s="18" t="s">
        <v>26</v>
      </c>
      <c r="C14" s="19">
        <v>45.09</v>
      </c>
      <c r="D14" s="20">
        <v>1.02</v>
      </c>
      <c r="E14" s="20">
        <v>1.02</v>
      </c>
      <c r="F14" s="20">
        <v>1.01</v>
      </c>
      <c r="G14" s="20">
        <v>1</v>
      </c>
      <c r="H14" s="20">
        <v>1</v>
      </c>
      <c r="I14" s="20">
        <f t="shared" si="0"/>
        <v>19426.108467600003</v>
      </c>
      <c r="J14" s="8">
        <v>13</v>
      </c>
      <c r="K14" s="9">
        <v>3.68</v>
      </c>
      <c r="L14" s="21">
        <v>0.3</v>
      </c>
      <c r="M14" s="20">
        <f t="shared" si="1"/>
        <v>452.64000000000004</v>
      </c>
      <c r="N14" s="20">
        <f t="shared" si="6"/>
        <v>19878.748467600002</v>
      </c>
      <c r="O14" s="22">
        <f t="shared" si="2"/>
        <v>5.69640400672688</v>
      </c>
      <c r="P14" s="23">
        <f t="shared" si="3"/>
        <v>11.745415421470154</v>
      </c>
      <c r="Q14" s="20">
        <f t="shared" si="4"/>
        <v>972.5203968977287</v>
      </c>
      <c r="R14" s="9">
        <f t="shared" si="7"/>
        <v>56.83541542147016</v>
      </c>
      <c r="S14" s="24">
        <v>60.52</v>
      </c>
      <c r="T14" s="68">
        <f t="shared" si="5"/>
        <v>59914.8</v>
      </c>
      <c r="U14" s="64">
        <v>43030</v>
      </c>
      <c r="V14" s="10" t="s">
        <v>32</v>
      </c>
      <c r="W14" s="60" t="s">
        <v>33</v>
      </c>
    </row>
    <row r="15" spans="1:23" ht="9.75" customHeight="1" hidden="1">
      <c r="A15" s="17">
        <v>4</v>
      </c>
      <c r="B15" s="18" t="s">
        <v>27</v>
      </c>
      <c r="C15" s="19">
        <v>52.36</v>
      </c>
      <c r="D15" s="20">
        <v>0.98</v>
      </c>
      <c r="E15" s="20">
        <v>1.02</v>
      </c>
      <c r="F15" s="20">
        <v>1.01</v>
      </c>
      <c r="G15" s="20">
        <v>1</v>
      </c>
      <c r="H15" s="20">
        <v>1</v>
      </c>
      <c r="I15" s="20">
        <f t="shared" si="0"/>
        <v>21673.6030896</v>
      </c>
      <c r="J15" s="8">
        <v>11</v>
      </c>
      <c r="K15" s="9">
        <v>3.77</v>
      </c>
      <c r="L15" s="21">
        <v>0.3</v>
      </c>
      <c r="M15" s="20">
        <f t="shared" si="1"/>
        <v>463.71</v>
      </c>
      <c r="N15" s="20">
        <f t="shared" si="6"/>
        <v>22137.3130896</v>
      </c>
      <c r="O15" s="22">
        <f t="shared" si="2"/>
        <v>6.343612586441138</v>
      </c>
      <c r="P15" s="23">
        <f t="shared" si="3"/>
        <v>13.079894791982982</v>
      </c>
      <c r="Q15" s="20">
        <f t="shared" si="4"/>
        <v>1083.0152887761908</v>
      </c>
      <c r="R15" s="9">
        <f t="shared" si="7"/>
        <v>65.43989479198298</v>
      </c>
      <c r="S15" s="24">
        <v>69.21</v>
      </c>
      <c r="T15" s="68">
        <f t="shared" si="5"/>
        <v>68517.9</v>
      </c>
      <c r="U15" s="64">
        <v>49208</v>
      </c>
      <c r="V15" s="10" t="s">
        <v>32</v>
      </c>
      <c r="W15" s="60" t="s">
        <v>33</v>
      </c>
    </row>
    <row r="16" spans="1:23" ht="15" hidden="1">
      <c r="A16" s="17">
        <v>4</v>
      </c>
      <c r="B16" s="18" t="s">
        <v>28</v>
      </c>
      <c r="C16" s="19">
        <v>31.43</v>
      </c>
      <c r="D16" s="20">
        <v>1</v>
      </c>
      <c r="E16" s="20">
        <v>1.02</v>
      </c>
      <c r="F16" s="20">
        <v>1.01</v>
      </c>
      <c r="G16" s="20">
        <v>1</v>
      </c>
      <c r="H16" s="20">
        <v>1</v>
      </c>
      <c r="I16" s="20">
        <f t="shared" si="0"/>
        <v>13275.46626</v>
      </c>
      <c r="J16" s="8">
        <v>6</v>
      </c>
      <c r="K16" s="9">
        <v>2.16</v>
      </c>
      <c r="L16" s="21">
        <v>0.3</v>
      </c>
      <c r="M16" s="20">
        <f t="shared" si="1"/>
        <v>265.68</v>
      </c>
      <c r="N16" s="20">
        <f t="shared" si="6"/>
        <v>13541.14626</v>
      </c>
      <c r="O16" s="22">
        <f t="shared" si="2"/>
        <v>3.880316707908496</v>
      </c>
      <c r="P16" s="23">
        <f t="shared" si="3"/>
        <v>8.000825020036528</v>
      </c>
      <c r="Q16" s="20">
        <f t="shared" si="4"/>
        <v>662.4683116590244</v>
      </c>
      <c r="R16" s="9">
        <f t="shared" si="7"/>
        <v>39.43082502003653</v>
      </c>
      <c r="S16" s="24">
        <v>41.59</v>
      </c>
      <c r="T16" s="68">
        <f t="shared" si="5"/>
        <v>41174.100000000006</v>
      </c>
      <c r="U16" s="64">
        <v>37015</v>
      </c>
      <c r="V16" s="10" t="s">
        <v>34</v>
      </c>
      <c r="W16" s="60" t="s">
        <v>33</v>
      </c>
    </row>
    <row r="17" spans="1:23" ht="15">
      <c r="A17" s="47">
        <v>5</v>
      </c>
      <c r="B17" s="48" t="s">
        <v>29</v>
      </c>
      <c r="C17" s="49">
        <v>37.89</v>
      </c>
      <c r="D17" s="50">
        <v>1.02</v>
      </c>
      <c r="E17" s="50">
        <v>0.96</v>
      </c>
      <c r="F17" s="50">
        <v>1.01</v>
      </c>
      <c r="G17" s="50">
        <v>1</v>
      </c>
      <c r="H17" s="50">
        <v>1</v>
      </c>
      <c r="I17" s="50">
        <f t="shared" si="0"/>
        <v>15363.891820800001</v>
      </c>
      <c r="J17" s="51">
        <v>4</v>
      </c>
      <c r="K17" s="52">
        <v>2.56</v>
      </c>
      <c r="L17" s="53">
        <v>0.3</v>
      </c>
      <c r="M17" s="50">
        <f t="shared" si="1"/>
        <v>314.88</v>
      </c>
      <c r="N17" s="50">
        <f t="shared" si="6"/>
        <v>15678.7718208</v>
      </c>
      <c r="O17" s="54">
        <f t="shared" si="2"/>
        <v>4.492869295374937</v>
      </c>
      <c r="P17" s="55">
        <f t="shared" si="3"/>
        <v>9.263847200133583</v>
      </c>
      <c r="Q17" s="50">
        <f t="shared" si="4"/>
        <v>767.0465481710605</v>
      </c>
      <c r="R17" s="52">
        <f t="shared" si="7"/>
        <v>47.15384720013358</v>
      </c>
      <c r="S17" s="56">
        <v>49.71</v>
      </c>
      <c r="T17" s="69">
        <f t="shared" si="5"/>
        <v>49212.9</v>
      </c>
      <c r="U17" s="65">
        <v>35344</v>
      </c>
      <c r="V17" s="57" t="s">
        <v>34</v>
      </c>
      <c r="W17" s="61" t="s">
        <v>33</v>
      </c>
    </row>
    <row r="18" spans="1:23" ht="13.5" customHeight="1">
      <c r="A18" s="17">
        <v>5</v>
      </c>
      <c r="B18" s="18" t="s">
        <v>30</v>
      </c>
      <c r="C18" s="19">
        <v>39.28</v>
      </c>
      <c r="D18" s="20">
        <v>1</v>
      </c>
      <c r="E18" s="20">
        <v>1</v>
      </c>
      <c r="F18" s="20">
        <v>1.01</v>
      </c>
      <c r="G18" s="20">
        <v>1</v>
      </c>
      <c r="H18" s="20">
        <v>1</v>
      </c>
      <c r="I18" s="20">
        <f>C18*D18*E18*F18*G18*H18*410</f>
        <v>16265.848000000002</v>
      </c>
      <c r="J18" s="8">
        <v>12</v>
      </c>
      <c r="K18" s="9">
        <v>3.06</v>
      </c>
      <c r="L18" s="21">
        <v>0.3</v>
      </c>
      <c r="M18" s="20">
        <f>K18*L18*410</f>
        <v>376.38</v>
      </c>
      <c r="N18" s="20">
        <f>I18+M18</f>
        <v>16642.228000000003</v>
      </c>
      <c r="O18" s="22">
        <f t="shared" si="2"/>
        <v>4.768954867283341</v>
      </c>
      <c r="P18" s="23">
        <f t="shared" si="3"/>
        <v>9.83310804085152</v>
      </c>
      <c r="Q18" s="20">
        <f t="shared" si="4"/>
        <v>814.1813457825058</v>
      </c>
      <c r="R18" s="9">
        <f>C18+P18</f>
        <v>49.11310804085152</v>
      </c>
      <c r="S18" s="24">
        <v>52.17</v>
      </c>
      <c r="T18" s="68">
        <f t="shared" si="5"/>
        <v>51648.3</v>
      </c>
      <c r="U18" s="65">
        <v>37093</v>
      </c>
      <c r="V18" s="10" t="s">
        <v>32</v>
      </c>
      <c r="W18" s="60" t="s">
        <v>33</v>
      </c>
    </row>
    <row r="19" spans="1:23" ht="15.75" hidden="1" thickBot="1">
      <c r="A19" s="25">
        <v>5</v>
      </c>
      <c r="B19" s="26" t="s">
        <v>31</v>
      </c>
      <c r="C19" s="27">
        <v>28.82</v>
      </c>
      <c r="D19" s="28">
        <v>1</v>
      </c>
      <c r="E19" s="28">
        <v>1</v>
      </c>
      <c r="F19" s="28">
        <v>1.01</v>
      </c>
      <c r="G19" s="28">
        <v>1</v>
      </c>
      <c r="H19" s="28">
        <v>1</v>
      </c>
      <c r="I19" s="28">
        <f>C19*D19*E19*F19*G19*H19*410</f>
        <v>11934.362</v>
      </c>
      <c r="J19" s="29"/>
      <c r="K19" s="30"/>
      <c r="L19" s="30">
        <v>0.3</v>
      </c>
      <c r="M19" s="28">
        <f>K19*L19*410</f>
        <v>0</v>
      </c>
      <c r="N19" s="28">
        <f>I19+M19</f>
        <v>11934.362</v>
      </c>
      <c r="O19" s="31">
        <f t="shared" si="2"/>
        <v>3.419880664284934</v>
      </c>
      <c r="P19" s="32">
        <f t="shared" si="3"/>
        <v>7.051451941689106</v>
      </c>
      <c r="Q19" s="28">
        <f t="shared" si="4"/>
        <v>583.860220771858</v>
      </c>
      <c r="R19" s="33">
        <f>C19+P19</f>
        <v>35.87145194168911</v>
      </c>
      <c r="S19" s="34">
        <v>35.87</v>
      </c>
      <c r="T19" s="70">
        <f t="shared" si="5"/>
        <v>35511.299999999996</v>
      </c>
      <c r="U19" s="66">
        <v>31924</v>
      </c>
      <c r="V19" s="35" t="s">
        <v>34</v>
      </c>
      <c r="W19" s="62" t="s">
        <v>33</v>
      </c>
    </row>
    <row r="20" spans="20:21" ht="15">
      <c r="T20" s="2"/>
      <c r="U20" s="2"/>
    </row>
    <row r="28" ht="15">
      <c r="R28" s="1"/>
    </row>
    <row r="29" ht="15">
      <c r="R29" s="1"/>
    </row>
    <row r="30" ht="15">
      <c r="R30" s="1"/>
    </row>
    <row r="31" ht="15">
      <c r="R31" s="1"/>
    </row>
  </sheetData>
  <sheetProtection/>
  <mergeCells count="3">
    <mergeCell ref="K1:W3"/>
    <mergeCell ref="A5:W5"/>
    <mergeCell ref="A4:W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2018-02-18T16:48:49Z</dcterms:modified>
  <cp:category/>
  <cp:version/>
  <cp:contentType/>
  <cp:contentStatus/>
</cp:coreProperties>
</file>